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ishizeki\Desktop\作業中\30_工務全般\99_他\191001_消費税率10%指定請求書_変更確認\"/>
    </mc:Choice>
  </mc:AlternateContent>
  <xr:revisionPtr revIDLastSave="0" documentId="13_ncr:1_{6835E21F-8BFA-45E7-90CD-F618D2D58C69}" xr6:coauthVersionLast="44" xr6:coauthVersionMax="44" xr10:uidLastSave="{00000000-0000-0000-0000-000000000000}"/>
  <bookViews>
    <workbookView xWindow="3336" yWindow="1296" windowWidth="17280" windowHeight="10788" tabRatio="599" activeTab="1" xr2:uid="{00000000-000D-0000-FFFF-FFFF00000000}"/>
  </bookViews>
  <sheets>
    <sheet name="印刷雛形" sheetId="16" r:id="rId1"/>
    <sheet name="基本入力" sheetId="5" r:id="rId2"/>
    <sheet name="工事名" sheetId="9" r:id="rId3"/>
    <sheet name="注文書なし請求印刷" sheetId="12" r:id="rId4"/>
    <sheet name="注文書あり請求印刷" sheetId="14" r:id="rId5"/>
    <sheet name="総括請求書" sheetId="15" r:id="rId6"/>
    <sheet name="請求明細" sheetId="8" r:id="rId7"/>
  </sheets>
  <definedNames>
    <definedName name="№">工事名!$A$2:$A$27</definedName>
    <definedName name="_xlnm.Print_Area" localSheetId="4">注文書あり請求印刷!$A$1:$AC$294</definedName>
    <definedName name="_xlnm.Print_Area" localSheetId="3">注文書なし請求印刷!$A$1:$AC$588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5" l="1"/>
  <c r="X79" i="14" l="1"/>
  <c r="Z77" i="14"/>
  <c r="Z76" i="14"/>
  <c r="Z74" i="14"/>
  <c r="Z73" i="14"/>
  <c r="Z72" i="14"/>
  <c r="Z71" i="14"/>
  <c r="Z70" i="14"/>
  <c r="Z68" i="14"/>
  <c r="Z66" i="14"/>
  <c r="Z64" i="14"/>
  <c r="Z62" i="14"/>
  <c r="Z60" i="14"/>
  <c r="Z58" i="14"/>
  <c r="Z35" i="14"/>
  <c r="Z34" i="14"/>
  <c r="Z32" i="14"/>
  <c r="Z31" i="14"/>
  <c r="Z30" i="14"/>
  <c r="Z29" i="14"/>
  <c r="Z28" i="14"/>
  <c r="Z26" i="14"/>
  <c r="Z24" i="14"/>
  <c r="Z22" i="14"/>
  <c r="Z20" i="14"/>
  <c r="Z18" i="14"/>
  <c r="Z16" i="14"/>
  <c r="Z287" i="14"/>
  <c r="Z286" i="14"/>
  <c r="Z284" i="14"/>
  <c r="Z283" i="14"/>
  <c r="Z282" i="14"/>
  <c r="Z281" i="14"/>
  <c r="Z280" i="14"/>
  <c r="Z278" i="14"/>
  <c r="Z276" i="14"/>
  <c r="Z274" i="14"/>
  <c r="Z272" i="14"/>
  <c r="Z270" i="14"/>
  <c r="Z268" i="14"/>
  <c r="X247" i="14"/>
  <c r="Z245" i="14"/>
  <c r="Z244" i="14"/>
  <c r="Z242" i="14"/>
  <c r="Z241" i="14"/>
  <c r="Z240" i="14"/>
  <c r="Z239" i="14"/>
  <c r="Z238" i="14"/>
  <c r="Z236" i="14"/>
  <c r="Z234" i="14"/>
  <c r="Z232" i="14"/>
  <c r="Z230" i="14"/>
  <c r="Z228" i="14"/>
  <c r="Z226" i="14"/>
  <c r="Z203" i="14"/>
  <c r="Z202" i="14"/>
  <c r="Z200" i="14"/>
  <c r="Z199" i="14"/>
  <c r="Z198" i="14"/>
  <c r="Z197" i="14"/>
  <c r="Z196" i="14"/>
  <c r="Z194" i="14"/>
  <c r="Z192" i="14"/>
  <c r="Z190" i="14"/>
  <c r="Z188" i="14"/>
  <c r="Z186" i="14"/>
  <c r="Z184" i="14"/>
  <c r="X163" i="14"/>
  <c r="Z161" i="14"/>
  <c r="Z160" i="14"/>
  <c r="Z158" i="14"/>
  <c r="Z157" i="14"/>
  <c r="Z156" i="14"/>
  <c r="Z155" i="14"/>
  <c r="Z154" i="14"/>
  <c r="Z152" i="14"/>
  <c r="Z150" i="14"/>
  <c r="Z148" i="14"/>
  <c r="Z146" i="14"/>
  <c r="Z144" i="14"/>
  <c r="Z142" i="14"/>
  <c r="Z119" i="14"/>
  <c r="Z118" i="14"/>
  <c r="Z116" i="14"/>
  <c r="Z115" i="14"/>
  <c r="Z114" i="14"/>
  <c r="Z113" i="14"/>
  <c r="Z112" i="14"/>
  <c r="Z110" i="14"/>
  <c r="Z108" i="14"/>
  <c r="Z106" i="14"/>
  <c r="Z104" i="14"/>
  <c r="Z102" i="14"/>
  <c r="Z100" i="14"/>
  <c r="S289" i="14" l="1"/>
  <c r="X289" i="14" s="1"/>
  <c r="S247" i="14"/>
  <c r="S205" i="14"/>
  <c r="X205" i="14" s="1"/>
  <c r="S163" i="14"/>
  <c r="S541" i="12"/>
  <c r="X541" i="12" s="1"/>
  <c r="S499" i="12"/>
  <c r="X499" i="12" s="1"/>
  <c r="S457" i="12"/>
  <c r="X457" i="12" s="1"/>
  <c r="S415" i="12"/>
  <c r="X415" i="12" s="1"/>
  <c r="S373" i="12"/>
  <c r="X373" i="12" s="1"/>
  <c r="S331" i="12"/>
  <c r="X331" i="12" s="1"/>
  <c r="S289" i="12"/>
  <c r="X289" i="12" s="1"/>
  <c r="S247" i="12"/>
  <c r="X247" i="12" s="1"/>
  <c r="S205" i="12"/>
  <c r="X205" i="12" s="1"/>
  <c r="S163" i="12"/>
  <c r="X163" i="12" s="1"/>
  <c r="S121" i="12"/>
  <c r="X121" i="12" s="1"/>
  <c r="S37" i="12"/>
  <c r="X37" i="12" s="1"/>
  <c r="S79" i="12"/>
  <c r="X79" i="12" s="1"/>
  <c r="B21" i="5" l="1"/>
  <c r="H2" i="9" l="1"/>
  <c r="H10" i="9"/>
  <c r="H9" i="9"/>
  <c r="H8" i="9"/>
  <c r="H7" i="9"/>
  <c r="H6" i="9"/>
  <c r="H5" i="9"/>
  <c r="H4" i="9"/>
  <c r="H3" i="9"/>
  <c r="C588" i="12"/>
  <c r="H585" i="12"/>
  <c r="C584" i="12"/>
  <c r="J583" i="12"/>
  <c r="I583" i="12"/>
  <c r="B583" i="12"/>
  <c r="C546" i="12"/>
  <c r="H543" i="12"/>
  <c r="C542" i="12"/>
  <c r="J541" i="12"/>
  <c r="I541" i="12"/>
  <c r="B541" i="12"/>
  <c r="C504" i="12"/>
  <c r="H501" i="12"/>
  <c r="C500" i="12"/>
  <c r="J499" i="12"/>
  <c r="I499" i="12"/>
  <c r="B499" i="12"/>
  <c r="C462" i="12"/>
  <c r="H459" i="12"/>
  <c r="C458" i="12"/>
  <c r="J457" i="12"/>
  <c r="I457" i="12"/>
  <c r="B457" i="12"/>
  <c r="C420" i="12"/>
  <c r="H417" i="12"/>
  <c r="C416" i="12"/>
  <c r="J415" i="12"/>
  <c r="I415" i="12"/>
  <c r="B415" i="12"/>
  <c r="C378" i="12"/>
  <c r="H375" i="12"/>
  <c r="C374" i="12"/>
  <c r="J373" i="12"/>
  <c r="I373" i="12"/>
  <c r="B373" i="12"/>
  <c r="C336" i="12"/>
  <c r="H333" i="12"/>
  <c r="C332" i="12"/>
  <c r="J331" i="12"/>
  <c r="I331" i="12"/>
  <c r="B331" i="12"/>
  <c r="C294" i="12"/>
  <c r="H291" i="12"/>
  <c r="C290" i="12"/>
  <c r="J289" i="12"/>
  <c r="I289" i="12"/>
  <c r="B289" i="12"/>
  <c r="C252" i="12"/>
  <c r="H249" i="12"/>
  <c r="C248" i="12"/>
  <c r="J247" i="12"/>
  <c r="I247" i="12"/>
  <c r="B247" i="12"/>
  <c r="C210" i="12"/>
  <c r="H207" i="12"/>
  <c r="C206" i="12"/>
  <c r="J205" i="12"/>
  <c r="I205" i="12"/>
  <c r="B205" i="12"/>
  <c r="C168" i="12"/>
  <c r="H165" i="12"/>
  <c r="C164" i="12"/>
  <c r="J163" i="12"/>
  <c r="I163" i="12"/>
  <c r="B163" i="12"/>
  <c r="C126" i="12"/>
  <c r="H123" i="12"/>
  <c r="C122" i="12"/>
  <c r="J121" i="12"/>
  <c r="I121" i="12"/>
  <c r="B121" i="12"/>
  <c r="C84" i="12"/>
  <c r="H81" i="12"/>
  <c r="C80" i="12"/>
  <c r="J79" i="12"/>
  <c r="I79" i="12"/>
  <c r="B79" i="12"/>
  <c r="H39" i="12"/>
  <c r="C38" i="12"/>
  <c r="J37" i="12"/>
  <c r="I37" i="12"/>
  <c r="B37" i="12"/>
  <c r="H291" i="14"/>
  <c r="C290" i="14"/>
  <c r="J289" i="14"/>
  <c r="I289" i="14"/>
  <c r="B289" i="14"/>
  <c r="H249" i="14"/>
  <c r="C248" i="14"/>
  <c r="J247" i="14"/>
  <c r="I247" i="14"/>
  <c r="B247" i="14"/>
  <c r="H207" i="14"/>
  <c r="C206" i="14"/>
  <c r="J205" i="14"/>
  <c r="I205" i="14"/>
  <c r="B205" i="14"/>
  <c r="H165" i="14"/>
  <c r="C164" i="14"/>
  <c r="J163" i="14"/>
  <c r="I163" i="14"/>
  <c r="B163" i="14"/>
  <c r="H123" i="14"/>
  <c r="C122" i="14"/>
  <c r="J121" i="14"/>
  <c r="I121" i="14"/>
  <c r="B121" i="14"/>
  <c r="H81" i="14"/>
  <c r="C80" i="14"/>
  <c r="J79" i="14"/>
  <c r="I79" i="14"/>
  <c r="B79" i="14"/>
  <c r="C38" i="14"/>
  <c r="I37" i="14"/>
  <c r="C294" i="14"/>
  <c r="C252" i="14"/>
  <c r="C210" i="14"/>
  <c r="C168" i="14"/>
  <c r="C126" i="14"/>
  <c r="C84" i="14"/>
  <c r="H7" i="15" l="1"/>
  <c r="Q261" i="14"/>
  <c r="Q219" i="14"/>
  <c r="Q177" i="14"/>
  <c r="Q135" i="14"/>
  <c r="Q93" i="14"/>
  <c r="Q51" i="14"/>
  <c r="V7" i="12" l="1"/>
  <c r="Q555" i="12" l="1"/>
  <c r="Q513" i="12"/>
  <c r="Q471" i="12"/>
  <c r="Q429" i="12"/>
  <c r="Q387" i="12"/>
  <c r="Q345" i="12"/>
  <c r="Q303" i="12"/>
  <c r="Q261" i="12"/>
  <c r="Q219" i="12"/>
  <c r="Q177" i="12"/>
  <c r="Q135" i="12"/>
  <c r="Q93" i="12"/>
  <c r="Q51" i="12"/>
  <c r="C585" i="12" l="1"/>
  <c r="C543" i="12"/>
  <c r="C501" i="12"/>
  <c r="C459" i="12"/>
  <c r="C417" i="12"/>
  <c r="C375" i="12"/>
  <c r="C333" i="12"/>
  <c r="C291" i="12"/>
  <c r="C249" i="12"/>
  <c r="C207" i="12"/>
  <c r="C165" i="12"/>
  <c r="C123" i="12"/>
  <c r="C81" i="12"/>
  <c r="C207" i="14"/>
  <c r="C249" i="14"/>
  <c r="C81" i="14"/>
  <c r="C291" i="14"/>
  <c r="C123" i="14"/>
  <c r="C39" i="12"/>
  <c r="C165" i="14"/>
  <c r="C39" i="14"/>
  <c r="Z112" i="12"/>
  <c r="Z73" i="12"/>
  <c r="X254" i="14"/>
  <c r="X212" i="14"/>
  <c r="X170" i="14"/>
  <c r="X128" i="14"/>
  <c r="X86" i="14"/>
  <c r="X44" i="14"/>
  <c r="X548" i="12"/>
  <c r="X506" i="12"/>
  <c r="X464" i="12"/>
  <c r="X422" i="12"/>
  <c r="X380" i="12"/>
  <c r="X338" i="12"/>
  <c r="X296" i="12"/>
  <c r="X254" i="12"/>
  <c r="X212" i="12"/>
  <c r="X170" i="12"/>
  <c r="X128" i="12"/>
  <c r="X86" i="12"/>
  <c r="X44" i="12"/>
  <c r="AF25" i="15"/>
  <c r="S5" i="15"/>
  <c r="S4" i="15"/>
  <c r="AJ7" i="15" l="1"/>
  <c r="AE7" i="15"/>
  <c r="C42" i="14"/>
  <c r="C42" i="12"/>
  <c r="K364" i="12" l="1"/>
  <c r="J29" i="12" l="1"/>
  <c r="J71" i="12"/>
  <c r="J113" i="12"/>
  <c r="J155" i="12"/>
  <c r="J197" i="12"/>
  <c r="J239" i="12"/>
  <c r="J281" i="12"/>
  <c r="J323" i="12"/>
  <c r="J365" i="12"/>
  <c r="J407" i="12"/>
  <c r="J449" i="12"/>
  <c r="J491" i="12"/>
  <c r="J533" i="12"/>
  <c r="J575" i="12"/>
  <c r="K574" i="12"/>
  <c r="K532" i="12"/>
  <c r="K490" i="12"/>
  <c r="K448" i="12"/>
  <c r="K406" i="12"/>
  <c r="K322" i="12"/>
  <c r="K280" i="12"/>
  <c r="K238" i="12"/>
  <c r="K196" i="12"/>
  <c r="K154" i="12"/>
  <c r="K112" i="12"/>
  <c r="K70" i="12"/>
  <c r="K28" i="12"/>
  <c r="D12" i="12"/>
  <c r="AE30" i="15" l="1"/>
  <c r="AE5" i="15"/>
  <c r="S37" i="14" l="1"/>
  <c r="X37" i="14" s="1"/>
  <c r="F99" i="14"/>
  <c r="F18" i="14"/>
  <c r="AF50" i="15"/>
  <c r="AJ32" i="15"/>
  <c r="AE32" i="15"/>
  <c r="AE31" i="15"/>
  <c r="AE29" i="15"/>
  <c r="U32" i="15"/>
  <c r="U31" i="15"/>
  <c r="U30" i="15"/>
  <c r="S29" i="15"/>
  <c r="S30" i="15"/>
  <c r="G1" i="15"/>
  <c r="U6" i="15"/>
  <c r="AE6" i="15"/>
  <c r="AE4" i="15"/>
  <c r="U7" i="15"/>
  <c r="U5" i="15"/>
  <c r="A32" i="15"/>
  <c r="M7" i="15"/>
  <c r="M32" i="15" s="1"/>
  <c r="H32" i="15"/>
  <c r="F102" i="14" l="1"/>
  <c r="F60" i="14"/>
  <c r="F57" i="14"/>
  <c r="F15" i="14"/>
  <c r="J281" i="14"/>
  <c r="K280" i="14"/>
  <c r="F270" i="14"/>
  <c r="F267" i="14"/>
  <c r="Y264" i="14"/>
  <c r="V264" i="14"/>
  <c r="D264" i="14"/>
  <c r="V262" i="14"/>
  <c r="V259" i="14"/>
  <c r="V257" i="14"/>
  <c r="J239" i="14"/>
  <c r="K238" i="14"/>
  <c r="F228" i="14"/>
  <c r="F225" i="14"/>
  <c r="Y222" i="14"/>
  <c r="V222" i="14"/>
  <c r="D222" i="14"/>
  <c r="V220" i="14"/>
  <c r="V217" i="14"/>
  <c r="V215" i="14"/>
  <c r="J197" i="14"/>
  <c r="K196" i="14"/>
  <c r="F186" i="14"/>
  <c r="F183" i="14"/>
  <c r="Y180" i="14"/>
  <c r="V180" i="14"/>
  <c r="D180" i="14"/>
  <c r="V178" i="14"/>
  <c r="V175" i="14"/>
  <c r="V173" i="14"/>
  <c r="J155" i="14"/>
  <c r="K154" i="14"/>
  <c r="F144" i="14"/>
  <c r="F141" i="14"/>
  <c r="Y138" i="14"/>
  <c r="V138" i="14"/>
  <c r="D138" i="14"/>
  <c r="V136" i="14"/>
  <c r="V133" i="14"/>
  <c r="V131" i="14"/>
  <c r="J113" i="14"/>
  <c r="K112" i="14"/>
  <c r="Y96" i="14"/>
  <c r="V96" i="14"/>
  <c r="D96" i="14"/>
  <c r="V94" i="14"/>
  <c r="V91" i="14"/>
  <c r="V89" i="14"/>
  <c r="J71" i="14"/>
  <c r="K70" i="14"/>
  <c r="Y54" i="14"/>
  <c r="V54" i="14"/>
  <c r="D54" i="14"/>
  <c r="V52" i="14"/>
  <c r="V49" i="14"/>
  <c r="V47" i="14"/>
  <c r="H39" i="14"/>
  <c r="J37" i="14"/>
  <c r="B37" i="14"/>
  <c r="J29" i="14"/>
  <c r="K28" i="14"/>
  <c r="Y12" i="14"/>
  <c r="V12" i="14"/>
  <c r="D12" i="14"/>
  <c r="V10" i="14"/>
  <c r="Q9" i="14"/>
  <c r="V7" i="14"/>
  <c r="V5" i="14"/>
  <c r="X2" i="14"/>
  <c r="Z562" i="12"/>
  <c r="Z580" i="12"/>
  <c r="Z578" i="12"/>
  <c r="Z577" i="12"/>
  <c r="Z576" i="12"/>
  <c r="Z575" i="12"/>
  <c r="Z574" i="12"/>
  <c r="Z572" i="12"/>
  <c r="Z570" i="12"/>
  <c r="Z568" i="12"/>
  <c r="Z566" i="12"/>
  <c r="Z564" i="12"/>
  <c r="Z538" i="12"/>
  <c r="Z536" i="12"/>
  <c r="Z535" i="12"/>
  <c r="Z534" i="12"/>
  <c r="Z533" i="12"/>
  <c r="Z532" i="12"/>
  <c r="Z530" i="12"/>
  <c r="Z528" i="12"/>
  <c r="Z526" i="12"/>
  <c r="Z524" i="12"/>
  <c r="Z522" i="12"/>
  <c r="Z520" i="12"/>
  <c r="Z496" i="12"/>
  <c r="Z494" i="12"/>
  <c r="Z493" i="12"/>
  <c r="Z492" i="12"/>
  <c r="Z491" i="12"/>
  <c r="Z490" i="12"/>
  <c r="Z488" i="12"/>
  <c r="Z486" i="12"/>
  <c r="Z484" i="12"/>
  <c r="Z482" i="12"/>
  <c r="Z480" i="12"/>
  <c r="Z478" i="12"/>
  <c r="Z454" i="12"/>
  <c r="Z452" i="12"/>
  <c r="Z451" i="12"/>
  <c r="Z450" i="12"/>
  <c r="Z449" i="12"/>
  <c r="Z448" i="12"/>
  <c r="Z446" i="12"/>
  <c r="Z444" i="12"/>
  <c r="Z442" i="12"/>
  <c r="Z440" i="12"/>
  <c r="Z438" i="12"/>
  <c r="Z436" i="12"/>
  <c r="Z412" i="12"/>
  <c r="Z410" i="12"/>
  <c r="Z409" i="12"/>
  <c r="Z408" i="12"/>
  <c r="Z407" i="12"/>
  <c r="Z406" i="12"/>
  <c r="Z404" i="12"/>
  <c r="Z402" i="12"/>
  <c r="Z400" i="12"/>
  <c r="Z398" i="12"/>
  <c r="Z396" i="12"/>
  <c r="Z394" i="12"/>
  <c r="Z370" i="12"/>
  <c r="Z368" i="12"/>
  <c r="Z367" i="12"/>
  <c r="Z366" i="12"/>
  <c r="Z365" i="12"/>
  <c r="Z364" i="12"/>
  <c r="Z362" i="12"/>
  <c r="Z360" i="12"/>
  <c r="Z358" i="12"/>
  <c r="Z356" i="12"/>
  <c r="Z354" i="12"/>
  <c r="Z352" i="12"/>
  <c r="Z328" i="12"/>
  <c r="Z326" i="12"/>
  <c r="Z325" i="12"/>
  <c r="Z324" i="12"/>
  <c r="Z323" i="12"/>
  <c r="Z322" i="12"/>
  <c r="Z320" i="12"/>
  <c r="Z318" i="12"/>
  <c r="Z316" i="12"/>
  <c r="Z314" i="12"/>
  <c r="Z312" i="12"/>
  <c r="Z310" i="12"/>
  <c r="Z286" i="12"/>
  <c r="Z284" i="12"/>
  <c r="Z283" i="12"/>
  <c r="Z282" i="12"/>
  <c r="Z281" i="12"/>
  <c r="Z280" i="12"/>
  <c r="Z278" i="12"/>
  <c r="Z276" i="12"/>
  <c r="Z274" i="12"/>
  <c r="Z272" i="12"/>
  <c r="Z270" i="12"/>
  <c r="Z268" i="12"/>
  <c r="Z244" i="12"/>
  <c r="Z242" i="12"/>
  <c r="Z241" i="12"/>
  <c r="Z240" i="12"/>
  <c r="Z239" i="12"/>
  <c r="Z238" i="12"/>
  <c r="Z236" i="12"/>
  <c r="Z234" i="12"/>
  <c r="Z232" i="12"/>
  <c r="Z230" i="12"/>
  <c r="Z228" i="12"/>
  <c r="Z226" i="12"/>
  <c r="Z202" i="12"/>
  <c r="Z200" i="12"/>
  <c r="Z199" i="12"/>
  <c r="Z198" i="12"/>
  <c r="Z197" i="12"/>
  <c r="Z196" i="12"/>
  <c r="Z194" i="12"/>
  <c r="Z192" i="12"/>
  <c r="Z190" i="12"/>
  <c r="Z188" i="12"/>
  <c r="Z186" i="12"/>
  <c r="Z184" i="12"/>
  <c r="Z160" i="12"/>
  <c r="Z158" i="12"/>
  <c r="Z157" i="12"/>
  <c r="Z156" i="12"/>
  <c r="Z155" i="12"/>
  <c r="Z154" i="12"/>
  <c r="Z152" i="12"/>
  <c r="Z150" i="12"/>
  <c r="Z148" i="12"/>
  <c r="Z146" i="12"/>
  <c r="Z144" i="12"/>
  <c r="Z142" i="12"/>
  <c r="Z118" i="12"/>
  <c r="Z116" i="12"/>
  <c r="Z115" i="12"/>
  <c r="Z114" i="12"/>
  <c r="Z113" i="12"/>
  <c r="Z110" i="12"/>
  <c r="Z108" i="12"/>
  <c r="Z106" i="12"/>
  <c r="Z104" i="12"/>
  <c r="Z102" i="12"/>
  <c r="Z100" i="12"/>
  <c r="Z76" i="12"/>
  <c r="Z74" i="12"/>
  <c r="Z72" i="12"/>
  <c r="Z71" i="12"/>
  <c r="Z70" i="12"/>
  <c r="Z68" i="12"/>
  <c r="Z66" i="12"/>
  <c r="Z64" i="12"/>
  <c r="Z62" i="12"/>
  <c r="Z60" i="12"/>
  <c r="Z58" i="12"/>
  <c r="Z581" i="12" l="1"/>
  <c r="S583" i="12" s="1"/>
  <c r="X583" i="12" s="1"/>
  <c r="Z287" i="12"/>
  <c r="Z371" i="12"/>
  <c r="Z539" i="12"/>
  <c r="Z161" i="12"/>
  <c r="Z497" i="12"/>
  <c r="Z119" i="12"/>
  <c r="Z455" i="12"/>
  <c r="Z245" i="12"/>
  <c r="Z413" i="12"/>
  <c r="Z203" i="12"/>
  <c r="Z77" i="12"/>
  <c r="Z329" i="12"/>
  <c r="S121" i="14"/>
  <c r="X121" i="14" s="1"/>
  <c r="F21" i="14"/>
  <c r="F24" i="14" s="1"/>
  <c r="S79" i="14"/>
  <c r="Z34" i="12"/>
  <c r="Z32" i="12"/>
  <c r="Z31" i="12"/>
  <c r="Z30" i="12"/>
  <c r="Z29" i="12"/>
  <c r="Z28" i="12"/>
  <c r="Z26" i="12"/>
  <c r="Z24" i="12"/>
  <c r="Z22" i="12"/>
  <c r="Z20" i="12"/>
  <c r="Z18" i="12"/>
  <c r="Z16" i="12"/>
  <c r="D558" i="12"/>
  <c r="D516" i="12"/>
  <c r="D474" i="12"/>
  <c r="D432" i="12"/>
  <c r="D390" i="12"/>
  <c r="D348" i="12"/>
  <c r="D306" i="12"/>
  <c r="D264" i="12"/>
  <c r="D222" i="12"/>
  <c r="D180" i="12"/>
  <c r="D138" i="12"/>
  <c r="D96" i="12"/>
  <c r="X2" i="12"/>
  <c r="F147" i="14" l="1"/>
  <c r="F150" i="14" s="1"/>
  <c r="F105" i="14"/>
  <c r="F108" i="14" s="1"/>
  <c r="F105" i="12"/>
  <c r="F189" i="14"/>
  <c r="F192" i="14" s="1"/>
  <c r="F273" i="14"/>
  <c r="F276" i="14" s="1"/>
  <c r="F63" i="14"/>
  <c r="F66" i="14" s="1"/>
  <c r="F231" i="14"/>
  <c r="F234" i="14" s="1"/>
  <c r="Z35" i="12"/>
  <c r="D54" i="12"/>
  <c r="F567" i="12"/>
  <c r="Y558" i="12"/>
  <c r="V558" i="12"/>
  <c r="V556" i="12"/>
  <c r="V553" i="12"/>
  <c r="V551" i="12"/>
  <c r="F525" i="12"/>
  <c r="Y516" i="12"/>
  <c r="V516" i="12"/>
  <c r="V514" i="12"/>
  <c r="V511" i="12"/>
  <c r="V509" i="12"/>
  <c r="F483" i="12"/>
  <c r="Y474" i="12"/>
  <c r="V474" i="12"/>
  <c r="V472" i="12"/>
  <c r="V469" i="12"/>
  <c r="V467" i="12"/>
  <c r="Y432" i="12"/>
  <c r="V432" i="12"/>
  <c r="V430" i="12"/>
  <c r="V427" i="12"/>
  <c r="V425" i="12"/>
  <c r="F399" i="12"/>
  <c r="Y390" i="12"/>
  <c r="V390" i="12"/>
  <c r="V388" i="12"/>
  <c r="V385" i="12"/>
  <c r="V383" i="12"/>
  <c r="F357" i="12"/>
  <c r="Y348" i="12"/>
  <c r="V348" i="12"/>
  <c r="V346" i="12"/>
  <c r="V343" i="12"/>
  <c r="V341" i="12"/>
  <c r="F315" i="12"/>
  <c r="Y306" i="12"/>
  <c r="V306" i="12"/>
  <c r="V304" i="12"/>
  <c r="V301" i="12"/>
  <c r="V299" i="12"/>
  <c r="F273" i="12"/>
  <c r="Y264" i="12"/>
  <c r="V264" i="12"/>
  <c r="V262" i="12"/>
  <c r="V259" i="12"/>
  <c r="V257" i="12"/>
  <c r="F231" i="12"/>
  <c r="Y222" i="12"/>
  <c r="V222" i="12"/>
  <c r="V220" i="12"/>
  <c r="V217" i="12"/>
  <c r="V215" i="12"/>
  <c r="F189" i="12"/>
  <c r="Y180" i="12"/>
  <c r="V180" i="12"/>
  <c r="V178" i="12"/>
  <c r="V175" i="12"/>
  <c r="V173" i="12"/>
  <c r="F441" i="12" l="1"/>
  <c r="Q9" i="12"/>
  <c r="V52" i="12" l="1"/>
  <c r="V10" i="12"/>
  <c r="V5" i="12" l="1"/>
  <c r="Y138" i="12" l="1"/>
  <c r="V138" i="12"/>
  <c r="V136" i="12"/>
  <c r="V133" i="12"/>
  <c r="V131" i="12"/>
  <c r="Y96" i="12"/>
  <c r="V96" i="12"/>
  <c r="V94" i="12"/>
  <c r="V91" i="12"/>
  <c r="V89" i="12"/>
  <c r="Y54" i="12"/>
  <c r="V54" i="12"/>
  <c r="V49" i="12"/>
  <c r="V47" i="12"/>
  <c r="Y12" i="12"/>
  <c r="V12" i="12"/>
  <c r="G7" i="8"/>
  <c r="G6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 l="1"/>
  <c r="F147" i="12" l="1"/>
  <c r="F63" i="12"/>
  <c r="F21" i="12" l="1"/>
  <c r="H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ｍ</author>
    <author>㈱ケイワールド日清</author>
  </authors>
  <commentList>
    <comment ref="I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前月請求済額を転記
</t>
        </r>
      </text>
    </comment>
    <comment ref="B2" authorId="0" shapeId="0" xr:uid="{00000000-0006-0000-0200-000002000000}">
      <text>
        <r>
          <rPr>
            <sz val="9"/>
            <color indexed="61"/>
            <rFont val="ＭＳ Ｐゴシック"/>
            <family val="3"/>
            <charset val="128"/>
          </rPr>
          <t>注文書あり例</t>
        </r>
        <r>
          <rPr>
            <sz val="9"/>
            <color indexed="81"/>
            <rFont val="ＭＳ Ｐゴシック"/>
            <family val="3"/>
            <charset val="128"/>
          </rPr>
          <t xml:space="preserve">
工事番号6桁</t>
        </r>
      </text>
    </comment>
    <comment ref="B11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注文書なし例
</t>
        </r>
      </text>
    </comment>
    <comment ref="B15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注文書あり単価契約: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㈱ケイワールド日清</author>
    <author>mk.endo</author>
  </authors>
  <commentList>
    <comment ref="V7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押社印: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ｻﾝﾌﾟﾙ・変更で使用
無作動解除方法は[基本入力]に</t>
        </r>
      </text>
    </comment>
    <comment ref="P16" authorId="1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入力欄
直接明細入力可</t>
        </r>
      </text>
    </comment>
    <comment ref="Q37" authorId="1" shapeId="0" xr:uid="{248C2EB2-B2C9-4CFF-BBA7-A3F0D3FADC0D}">
      <text>
        <r>
          <rPr>
            <sz val="9"/>
            <color indexed="81"/>
            <rFont val="ＭＳ Ｐゴシック"/>
            <family val="3"/>
            <charset val="128"/>
          </rPr>
          <t>消費税率を選択してください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㈱ケイワールド日清</author>
    <author>mk.endo</author>
  </authors>
  <commentList>
    <comment ref="V7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押社印: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ｻﾝﾌﾟﾙ・変更で使用
無作動解除方法は[基本入力]に</t>
        </r>
      </text>
    </comment>
    <comment ref="P16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入力欄
直接明細入力可</t>
        </r>
      </text>
    </comment>
    <comment ref="Q37" authorId="1" shapeId="0" xr:uid="{FDCF3011-8A6E-448E-B594-BC4D7A8F3EC3}">
      <text>
        <r>
          <rPr>
            <sz val="9"/>
            <color indexed="81"/>
            <rFont val="ＭＳ Ｐゴシック"/>
            <family val="3"/>
            <charset val="128"/>
          </rPr>
          <t>消費税率を選択してください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石関 涼子</author>
    <author>㈱ケイワールド日清</author>
  </authors>
  <commentList>
    <comment ref="A7" authorId="0" shapeId="0" xr:uid="{4FD0F114-D654-45A2-BB8E-5D92D8B8C40F}">
      <text>
        <r>
          <rPr>
            <sz val="9"/>
            <color indexed="81"/>
            <rFont val="MS P ゴシック"/>
            <family val="3"/>
            <charset val="128"/>
          </rPr>
          <t>請求書締日を入力</t>
        </r>
      </text>
    </comment>
    <comment ref="AF9" authorId="1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サンプル削除
注文書あり、なし共
今回請求額のみの記載で可</t>
        </r>
      </text>
    </comment>
    <comment ref="AK30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押社印: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1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複数工事用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㈱ケイワールド日清</author>
  </authors>
  <commentList>
    <comment ref="C5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請求書内訳欄が足りない場合使用
</t>
        </r>
      </text>
    </comment>
  </commentList>
</comments>
</file>

<file path=xl/sharedStrings.xml><?xml version="1.0" encoding="utf-8"?>
<sst xmlns="http://schemas.openxmlformats.org/spreadsheetml/2006/main" count="1416" uniqueCount="176">
  <si>
    <t>工事番号</t>
    <rPh sb="0" eb="2">
      <t>コウジ</t>
    </rPh>
    <rPh sb="2" eb="4">
      <t>バンゴウ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</si>
  <si>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</si>
  <si>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</si>
  <si>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消費税額</t>
    <rPh sb="0" eb="3">
      <t>ショウヒゼイ</t>
    </rPh>
    <rPh sb="3" eb="4">
      <t>ガク</t>
    </rPh>
    <phoneticPr fontId="3"/>
  </si>
  <si>
    <t>請求書</t>
    <rPh sb="0" eb="3">
      <t>セイキュウショ</t>
    </rPh>
    <phoneticPr fontId="3"/>
  </si>
  <si>
    <t>株式会社　ケイワールド日清　御中</t>
    <rPh sb="0" eb="4">
      <t>カブシキガイシャ</t>
    </rPh>
    <rPh sb="11" eb="13">
      <t>ニッシン</t>
    </rPh>
    <rPh sb="14" eb="16">
      <t>オンチュウ</t>
    </rPh>
    <phoneticPr fontId="3"/>
  </si>
  <si>
    <t>工事名称</t>
    <rPh sb="0" eb="2">
      <t>コウジ</t>
    </rPh>
    <rPh sb="2" eb="4">
      <t>メイショウ</t>
    </rPh>
    <phoneticPr fontId="3"/>
  </si>
  <si>
    <t>号</t>
    <rPh sb="0" eb="1">
      <t>ゴウ</t>
    </rPh>
    <phoneticPr fontId="3"/>
  </si>
  <si>
    <t>前回迄の請求金額</t>
    <rPh sb="0" eb="2">
      <t>ゼンカイ</t>
    </rPh>
    <rPh sb="2" eb="3">
      <t>マデ</t>
    </rPh>
    <rPh sb="4" eb="6">
      <t>セイキュウ</t>
    </rPh>
    <rPh sb="6" eb="8">
      <t>キンガク</t>
    </rPh>
    <phoneticPr fontId="3"/>
  </si>
  <si>
    <t>契約金額</t>
    <rPh sb="0" eb="2">
      <t>ケイヤク</t>
    </rPh>
    <rPh sb="2" eb="4">
      <t>キンガク</t>
    </rPh>
    <phoneticPr fontId="3"/>
  </si>
  <si>
    <t>今回請求金額</t>
    <rPh sb="0" eb="2">
      <t>コンカイ</t>
    </rPh>
    <rPh sb="2" eb="4">
      <t>セイキュウ</t>
    </rPh>
    <rPh sb="4" eb="6">
      <t>キンガク</t>
    </rPh>
    <phoneticPr fontId="3"/>
  </si>
  <si>
    <t>差引金額</t>
    <rPh sb="0" eb="2">
      <t>サシヒキ</t>
    </rPh>
    <rPh sb="2" eb="4">
      <t>キンガク</t>
    </rPh>
    <phoneticPr fontId="3"/>
  </si>
  <si>
    <t>支払区分</t>
    <rPh sb="0" eb="2">
      <t>シハライ</t>
    </rPh>
    <rPh sb="2" eb="4">
      <t>クブン</t>
    </rPh>
    <phoneticPr fontId="3"/>
  </si>
  <si>
    <t>手形率</t>
    <rPh sb="0" eb="2">
      <t>テガタ</t>
    </rPh>
    <rPh sb="2" eb="3">
      <t>リツ</t>
    </rPh>
    <phoneticPr fontId="3"/>
  </si>
  <si>
    <t>請求番号</t>
    <rPh sb="0" eb="2">
      <t>セイキュウ</t>
    </rPh>
    <rPh sb="2" eb="4">
      <t>バンゴウ</t>
    </rPh>
    <phoneticPr fontId="3"/>
  </si>
  <si>
    <t>注文番号</t>
    <rPh sb="0" eb="2">
      <t>チュウモン</t>
    </rPh>
    <rPh sb="2" eb="4">
      <t>バンゴウ</t>
    </rPh>
    <phoneticPr fontId="3"/>
  </si>
  <si>
    <t>立替金額</t>
    <rPh sb="0" eb="2">
      <t>タテカエ</t>
    </rPh>
    <rPh sb="2" eb="4">
      <t>キンガク</t>
    </rPh>
    <phoneticPr fontId="3"/>
  </si>
  <si>
    <t>差引業者</t>
    <rPh sb="0" eb="2">
      <t>サシヒキ</t>
    </rPh>
    <rPh sb="2" eb="4">
      <t>ギョウシャ</t>
    </rPh>
    <phoneticPr fontId="3"/>
  </si>
  <si>
    <t>実行予算未計上金額</t>
    <rPh sb="0" eb="2">
      <t>ジッコウ</t>
    </rPh>
    <rPh sb="2" eb="4">
      <t>ヨサン</t>
    </rPh>
    <rPh sb="4" eb="5">
      <t>ミ</t>
    </rPh>
    <rPh sb="5" eb="7">
      <t>ケイジョウ</t>
    </rPh>
    <rPh sb="7" eb="9">
      <t>キンガク</t>
    </rPh>
    <phoneticPr fontId="3"/>
  </si>
  <si>
    <t>全額 ・　　　　　　円</t>
    <rPh sb="0" eb="2">
      <t>ゼンガク</t>
    </rPh>
    <rPh sb="10" eb="11">
      <t>エン</t>
    </rPh>
    <phoneticPr fontId="3"/>
  </si>
  <si>
    <t>実　行　予　算　工　種</t>
    <rPh sb="0" eb="1">
      <t>ミ</t>
    </rPh>
    <rPh sb="2" eb="3">
      <t>ギョウ</t>
    </rPh>
    <rPh sb="4" eb="5">
      <t>ヨ</t>
    </rPh>
    <rPh sb="6" eb="7">
      <t>サン</t>
    </rPh>
    <rPh sb="8" eb="9">
      <t>コウ</t>
    </rPh>
    <rPh sb="10" eb="11">
      <t>タネ</t>
    </rPh>
    <phoneticPr fontId="3"/>
  </si>
  <si>
    <t>勘　　定　　科　　目</t>
    <rPh sb="0" eb="1">
      <t>カン</t>
    </rPh>
    <rPh sb="3" eb="4">
      <t>サダム</t>
    </rPh>
    <rPh sb="6" eb="7">
      <t>カ</t>
    </rPh>
    <rPh sb="9" eb="10">
      <t>メ</t>
    </rPh>
    <phoneticPr fontId="3"/>
  </si>
  <si>
    <t>振込先</t>
    <rPh sb="0" eb="2">
      <t>フリコミ</t>
    </rPh>
    <rPh sb="2" eb="3">
      <t>サキ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</si>
  <si>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</si>
  <si>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</si>
  <si>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請求日</t>
    <rPh sb="0" eb="2">
      <t>セイキュウ</t>
    </rPh>
    <rPh sb="2" eb="3">
      <t>ビ</t>
    </rPh>
    <phoneticPr fontId="3"/>
  </si>
  <si>
    <t>口座名</t>
    <rPh sb="0" eb="2">
      <t>コウザ</t>
    </rPh>
    <rPh sb="2" eb="3">
      <t>メイ</t>
    </rPh>
    <phoneticPr fontId="3"/>
  </si>
  <si>
    <t>摘　要</t>
    <rPh sb="0" eb="1">
      <t>チャク</t>
    </rPh>
    <rPh sb="2" eb="3">
      <t>ヨウ</t>
    </rPh>
    <phoneticPr fontId="3"/>
  </si>
  <si>
    <t>月　日</t>
    <rPh sb="0" eb="1">
      <t>ツキ</t>
    </rPh>
    <rPh sb="2" eb="3">
      <t>ヒ</t>
    </rPh>
    <phoneticPr fontId="3"/>
  </si>
  <si>
    <t>単　位</t>
    <rPh sb="0" eb="1">
      <t>タン</t>
    </rPh>
    <rPh sb="2" eb="3">
      <t>クライ</t>
    </rPh>
    <phoneticPr fontId="3"/>
  </si>
  <si>
    <t>内　訳　（工　種　・　品　名　等）</t>
    <rPh sb="0" eb="1">
      <t>ウチ</t>
    </rPh>
    <rPh sb="2" eb="3">
      <t>ヤク</t>
    </rPh>
    <rPh sb="5" eb="6">
      <t>コウ</t>
    </rPh>
    <rPh sb="7" eb="8">
      <t>タネ</t>
    </rPh>
    <rPh sb="11" eb="12">
      <t>シナ</t>
    </rPh>
    <rPh sb="13" eb="14">
      <t>ナ</t>
    </rPh>
    <rPh sb="15" eb="16">
      <t>トウ</t>
    </rPh>
    <phoneticPr fontId="3"/>
  </si>
  <si>
    <t>単　　　　価</t>
    <rPh sb="0" eb="1">
      <t>タン</t>
    </rPh>
    <rPh sb="5" eb="6">
      <t>アタイ</t>
    </rPh>
    <phoneticPr fontId="3"/>
  </si>
  <si>
    <t>金　　　　額</t>
    <rPh sb="0" eb="1">
      <t>キン</t>
    </rPh>
    <rPh sb="5" eb="6">
      <t>ガク</t>
    </rPh>
    <phoneticPr fontId="3"/>
  </si>
  <si>
    <t>合計請求金額</t>
    <rPh sb="0" eb="2">
      <t>ゴウケイ</t>
    </rPh>
    <rPh sb="2" eb="4">
      <t>セイキュウ</t>
    </rPh>
    <rPh sb="4" eb="6">
      <t>キンガク</t>
    </rPh>
    <phoneticPr fontId="3"/>
  </si>
  <si>
    <t>　合計金額</t>
    <rPh sb="1" eb="3">
      <t>ゴウケイ</t>
    </rPh>
    <rPh sb="3" eb="5">
      <t>キンガク</t>
    </rPh>
    <phoneticPr fontId="3"/>
  </si>
  <si>
    <t>％</t>
    <phoneticPr fontId="3"/>
  </si>
  <si>
    <t>ﾌﾘｶﾞﾅ</t>
    <phoneticPr fontId="3"/>
  </si>
  <si>
    <t>住 　所</t>
    <rPh sb="0" eb="1">
      <t>ジュウ</t>
    </rPh>
    <rPh sb="3" eb="4">
      <t>トコロ</t>
    </rPh>
    <phoneticPr fontId="3"/>
  </si>
  <si>
    <t>氏 　名</t>
    <rPh sb="0" eb="1">
      <t>シ</t>
    </rPh>
    <rPh sb="3" eb="4">
      <t>メイ</t>
    </rPh>
    <phoneticPr fontId="3"/>
  </si>
  <si>
    <t>請求者情報</t>
    <rPh sb="0" eb="3">
      <t>セイキュウシャ</t>
    </rPh>
    <rPh sb="3" eb="5">
      <t>ジョウホウ</t>
    </rPh>
    <phoneticPr fontId="3"/>
  </si>
  <si>
    <t>住所</t>
    <rPh sb="0" eb="2">
      <t>ジュウショ</t>
    </rPh>
    <phoneticPr fontId="3"/>
  </si>
  <si>
    <t>会社名</t>
    <rPh sb="0" eb="3">
      <t>カイシャメイ</t>
    </rPh>
    <phoneticPr fontId="3"/>
  </si>
  <si>
    <t>氏名</t>
    <rPh sb="0" eb="2">
      <t>シメイ</t>
    </rPh>
    <phoneticPr fontId="3"/>
  </si>
  <si>
    <t>ＦＡＸ番号</t>
    <rPh sb="3" eb="5">
      <t>バンゴウ</t>
    </rPh>
    <phoneticPr fontId="3"/>
  </si>
  <si>
    <t>振込先銀行</t>
    <rPh sb="0" eb="2">
      <t>フリコミ</t>
    </rPh>
    <rPh sb="2" eb="3">
      <t>サキ</t>
    </rPh>
    <rPh sb="3" eb="5">
      <t>ギンコウ</t>
    </rPh>
    <phoneticPr fontId="3"/>
  </si>
  <si>
    <t>口座区分</t>
    <rPh sb="0" eb="2">
      <t>コウザ</t>
    </rPh>
    <rPh sb="2" eb="4">
      <t>クブン</t>
    </rPh>
    <phoneticPr fontId="3"/>
  </si>
  <si>
    <t>口座番号</t>
    <rPh sb="0" eb="2">
      <t>コウザ</t>
    </rPh>
    <rPh sb="2" eb="4">
      <t>バンゴウ</t>
    </rPh>
    <phoneticPr fontId="3"/>
  </si>
  <si>
    <t>口座名</t>
    <rPh sb="0" eb="3">
      <t>コウザメイ</t>
    </rPh>
    <phoneticPr fontId="3"/>
  </si>
  <si>
    <t>フリガナ</t>
    <phoneticPr fontId="3"/>
  </si>
  <si>
    <t>月日</t>
    <rPh sb="0" eb="2">
      <t>ツキヒ</t>
    </rPh>
    <phoneticPr fontId="3"/>
  </si>
  <si>
    <t>請　求　明　細　書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3"/>
  </si>
  <si>
    <t>工事名</t>
    <rPh sb="0" eb="2">
      <t>コウジ</t>
    </rPh>
    <rPh sb="2" eb="3">
      <t>メイ</t>
    </rPh>
    <phoneticPr fontId="3"/>
  </si>
  <si>
    <t xml:space="preserve">内　　訳　（　工　種　・　品　名　等　） </t>
    <rPh sb="0" eb="1">
      <t>ウチ</t>
    </rPh>
    <rPh sb="3" eb="4">
      <t>ヤク</t>
    </rPh>
    <rPh sb="7" eb="8">
      <t>コウ</t>
    </rPh>
    <rPh sb="9" eb="10">
      <t>タネ</t>
    </rPh>
    <rPh sb="13" eb="14">
      <t>シナ</t>
    </rPh>
    <rPh sb="15" eb="16">
      <t>ナ</t>
    </rPh>
    <rPh sb="17" eb="18">
      <t>ナド</t>
    </rPh>
    <phoneticPr fontId="3"/>
  </si>
  <si>
    <t>単　　価</t>
    <rPh sb="0" eb="1">
      <t>タン</t>
    </rPh>
    <rPh sb="3" eb="4">
      <t>アタイ</t>
    </rPh>
    <phoneticPr fontId="3"/>
  </si>
  <si>
    <t>金　　額</t>
    <rPh sb="0" eb="1">
      <t>キン</t>
    </rPh>
    <rPh sb="3" eb="4">
      <t>ガク</t>
    </rPh>
    <phoneticPr fontId="3"/>
  </si>
  <si>
    <t>合　計</t>
    <rPh sb="0" eb="1">
      <t>ゴウ</t>
    </rPh>
    <rPh sb="2" eb="3">
      <t>ケイ</t>
    </rPh>
    <phoneticPr fontId="3"/>
  </si>
  <si>
    <t>のセル内に入力してください。</t>
    <rPh sb="3" eb="4">
      <t>ウチ</t>
    </rPh>
    <rPh sb="5" eb="7">
      <t>ニュウリョク</t>
    </rPh>
    <phoneticPr fontId="3"/>
  </si>
  <si>
    <t>請求月</t>
    <rPh sb="0" eb="2">
      <t>セイキュウ</t>
    </rPh>
    <rPh sb="2" eb="3">
      <t>ツキ</t>
    </rPh>
    <phoneticPr fontId="3"/>
  </si>
  <si>
    <t>前月までの請求額</t>
    <rPh sb="0" eb="2">
      <t>ゼンゲツ</t>
    </rPh>
    <rPh sb="5" eb="7">
      <t>セイキュウ</t>
    </rPh>
    <rPh sb="7" eb="8">
      <t>ガク</t>
    </rPh>
    <phoneticPr fontId="3"/>
  </si>
  <si>
    <r>
      <t>契約金額</t>
    </r>
    <r>
      <rPr>
        <sz val="8"/>
        <rFont val="ＭＳ Ｐゴシック"/>
        <family val="3"/>
        <charset val="128"/>
      </rPr>
      <t>(税込)</t>
    </r>
    <rPh sb="0" eb="2">
      <t>ケイヤク</t>
    </rPh>
    <rPh sb="2" eb="4">
      <t>キンガク</t>
    </rPh>
    <rPh sb="5" eb="6">
      <t>ゼイ</t>
    </rPh>
    <rPh sb="6" eb="7">
      <t>コ</t>
    </rPh>
    <phoneticPr fontId="3"/>
  </si>
  <si>
    <t>1</t>
    <phoneticPr fontId="3"/>
  </si>
  <si>
    <t>5</t>
  </si>
  <si>
    <t>6</t>
  </si>
  <si>
    <t>7</t>
  </si>
  <si>
    <t>8</t>
  </si>
  <si>
    <t>9</t>
  </si>
  <si>
    <t>10</t>
  </si>
  <si>
    <t>11</t>
  </si>
  <si>
    <t>12</t>
  </si>
  <si>
    <t>№</t>
    <phoneticPr fontId="3"/>
  </si>
  <si>
    <t>13</t>
  </si>
  <si>
    <t>14</t>
  </si>
  <si>
    <t>　</t>
    <phoneticPr fontId="3"/>
  </si>
  <si>
    <t>№　1</t>
    <phoneticPr fontId="3"/>
  </si>
  <si>
    <t>№　2</t>
    <phoneticPr fontId="3"/>
  </si>
  <si>
    <t>№　3</t>
    <phoneticPr fontId="3"/>
  </si>
  <si>
    <t>№　4</t>
    <phoneticPr fontId="3"/>
  </si>
  <si>
    <t>№　5</t>
    <phoneticPr fontId="3"/>
  </si>
  <si>
    <t>№　6</t>
    <phoneticPr fontId="3"/>
  </si>
  <si>
    <t>№　7</t>
    <phoneticPr fontId="3"/>
  </si>
  <si>
    <t>№　8</t>
    <phoneticPr fontId="3"/>
  </si>
  <si>
    <t>№　9</t>
    <phoneticPr fontId="3"/>
  </si>
  <si>
    <t>№　11</t>
    <phoneticPr fontId="3"/>
  </si>
  <si>
    <t>№　12</t>
    <phoneticPr fontId="3"/>
  </si>
  <si>
    <t>№　13</t>
    <phoneticPr fontId="3"/>
  </si>
  <si>
    <t>№　14</t>
    <phoneticPr fontId="3"/>
  </si>
  <si>
    <t>№ 10</t>
    <phoneticPr fontId="3"/>
  </si>
  <si>
    <t>2</t>
  </si>
  <si>
    <t>3</t>
  </si>
  <si>
    <t>4</t>
  </si>
  <si>
    <t>15</t>
  </si>
  <si>
    <t>16</t>
  </si>
  <si>
    <t>17</t>
  </si>
  <si>
    <t>18</t>
  </si>
  <si>
    <t>19</t>
  </si>
  <si>
    <t>様式№1</t>
    <rPh sb="0" eb="2">
      <t>ヨウシキ</t>
    </rPh>
    <phoneticPr fontId="3"/>
  </si>
  <si>
    <t>承認印</t>
    <rPh sb="0" eb="3">
      <t>ショウニンイン</t>
    </rPh>
    <phoneticPr fontId="3"/>
  </si>
  <si>
    <t>㈱ケイワ－ルド日清　</t>
    <rPh sb="7" eb="9">
      <t>ニッシン</t>
    </rPh>
    <phoneticPr fontId="3"/>
  </si>
  <si>
    <t>御中</t>
    <rPh sb="0" eb="2">
      <t>オンチュウ</t>
    </rPh>
    <phoneticPr fontId="3"/>
  </si>
  <si>
    <t>振込み先</t>
    <rPh sb="0" eb="2">
      <t>フリコ</t>
    </rPh>
    <rPh sb="3" eb="4">
      <t>サキ</t>
    </rPh>
    <phoneticPr fontId="3"/>
  </si>
  <si>
    <t xml:space="preserve"> 住所</t>
    <rPh sb="1" eb="3">
      <t>ジュウショ</t>
    </rPh>
    <phoneticPr fontId="3"/>
  </si>
  <si>
    <t>請求金額</t>
    <rPh sb="0" eb="2">
      <t>セイキュウ</t>
    </rPh>
    <rPh sb="2" eb="4">
      <t>キンガク</t>
    </rPh>
    <phoneticPr fontId="3"/>
  </si>
  <si>
    <t>金</t>
    <rPh sb="0" eb="1">
      <t>キン</t>
    </rPh>
    <phoneticPr fontId="3"/>
  </si>
  <si>
    <t>円也</t>
    <rPh sb="0" eb="1">
      <t>エン</t>
    </rPh>
    <rPh sb="1" eb="2">
      <t>ナリ</t>
    </rPh>
    <phoneticPr fontId="3"/>
  </si>
  <si>
    <t xml:space="preserve"> 氏名</t>
    <rPh sb="1" eb="3">
      <t>シメイ</t>
    </rPh>
    <phoneticPr fontId="3"/>
  </si>
  <si>
    <t>フリガナ</t>
    <phoneticPr fontId="3"/>
  </si>
  <si>
    <t xml:space="preserve"> TEL</t>
    <phoneticPr fontId="3"/>
  </si>
  <si>
    <t xml:space="preserve"> FAX</t>
    <phoneticPr fontId="3"/>
  </si>
  <si>
    <t>工　　事　　名</t>
    <rPh sb="0" eb="1">
      <t>コウ</t>
    </rPh>
    <rPh sb="3" eb="4">
      <t>コト</t>
    </rPh>
    <rPh sb="6" eb="7">
      <t>メイ</t>
    </rPh>
    <phoneticPr fontId="3"/>
  </si>
  <si>
    <t>注文書№</t>
    <rPh sb="0" eb="1">
      <t>チュウ</t>
    </rPh>
    <rPh sb="1" eb="2">
      <t>ブン</t>
    </rPh>
    <rPh sb="2" eb="3">
      <t>ショ</t>
    </rPh>
    <phoneticPr fontId="3"/>
  </si>
  <si>
    <t>現金％</t>
    <rPh sb="0" eb="2">
      <t>ゲンキン</t>
    </rPh>
    <phoneticPr fontId="3"/>
  </si>
  <si>
    <t>手形％</t>
    <rPh sb="0" eb="2">
      <t>テガタ</t>
    </rPh>
    <phoneticPr fontId="3"/>
  </si>
  <si>
    <t>注 文 書 金 額</t>
    <rPh sb="0" eb="1">
      <t>チュウ</t>
    </rPh>
    <rPh sb="2" eb="3">
      <t>ブン</t>
    </rPh>
    <rPh sb="4" eb="5">
      <t>ショ</t>
    </rPh>
    <rPh sb="6" eb="7">
      <t>キン</t>
    </rPh>
    <rPh sb="8" eb="9">
      <t>ガク</t>
    </rPh>
    <phoneticPr fontId="3"/>
  </si>
  <si>
    <t>～</t>
    <phoneticPr fontId="3"/>
  </si>
  <si>
    <t>〆切分</t>
    <rPh sb="0" eb="2">
      <t>シメキリ</t>
    </rPh>
    <rPh sb="2" eb="3">
      <t>ブン</t>
    </rPh>
    <phoneticPr fontId="3"/>
  </si>
  <si>
    <t>取極め金額</t>
    <rPh sb="0" eb="2">
      <t>トリキ</t>
    </rPh>
    <rPh sb="3" eb="5">
      <t>キンガク</t>
    </rPh>
    <phoneticPr fontId="3"/>
  </si>
  <si>
    <t>前回までの請求額</t>
    <rPh sb="0" eb="2">
      <t>ゼンカイ</t>
    </rPh>
    <rPh sb="5" eb="7">
      <t>セイキュウ</t>
    </rPh>
    <rPh sb="7" eb="8">
      <t>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</si>
  <si>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</si>
  <si>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差 　引　金　額</t>
    <rPh sb="0" eb="1">
      <t>サ</t>
    </rPh>
    <rPh sb="3" eb="4">
      <t>ヒ</t>
    </rPh>
    <rPh sb="5" eb="6">
      <t>キン</t>
    </rPh>
    <rPh sb="7" eb="8">
      <t>ガク</t>
    </rPh>
    <phoneticPr fontId="3"/>
  </si>
  <si>
    <t>工　　　　　　事　　　　　　名</t>
    <rPh sb="0" eb="1">
      <t>コウ</t>
    </rPh>
    <rPh sb="7" eb="8">
      <t>コト</t>
    </rPh>
    <rPh sb="14" eb="15">
      <t>メイ</t>
    </rPh>
    <phoneticPr fontId="3"/>
  </si>
  <si>
    <t>様式№2</t>
    <rPh sb="0" eb="2">
      <t>ヨウシキ</t>
    </rPh>
    <phoneticPr fontId="3"/>
  </si>
  <si>
    <t>別紙明細</t>
    <rPh sb="0" eb="2">
      <t>ベッシ</t>
    </rPh>
    <rPh sb="2" eb="4">
      <t>メイサイ</t>
    </rPh>
    <phoneticPr fontId="3"/>
  </si>
  <si>
    <t>式</t>
    <rPh sb="0" eb="1">
      <t>シキ</t>
    </rPh>
    <phoneticPr fontId="3"/>
  </si>
  <si>
    <t>××バツ工事3</t>
    <rPh sb="4" eb="6">
      <t>コウジ</t>
    </rPh>
    <phoneticPr fontId="3"/>
  </si>
  <si>
    <t>□□○××工事</t>
    <rPh sb="5" eb="7">
      <t>コウジ</t>
    </rPh>
    <phoneticPr fontId="3"/>
  </si>
  <si>
    <t>*半角入力</t>
    <rPh sb="1" eb="3">
      <t>ハンカク</t>
    </rPh>
    <rPh sb="3" eb="5">
      <t>ニュウリョク</t>
    </rPh>
    <phoneticPr fontId="3"/>
  </si>
  <si>
    <t>*支店名まで入力</t>
    <rPh sb="1" eb="3">
      <t>シテン</t>
    </rPh>
    <rPh sb="3" eb="4">
      <t>メイ</t>
    </rPh>
    <rPh sb="6" eb="8">
      <t>ニュウリョク</t>
    </rPh>
    <phoneticPr fontId="3"/>
  </si>
  <si>
    <t>*当座または普通と入力</t>
    <rPh sb="1" eb="3">
      <t>トウザ</t>
    </rPh>
    <rPh sb="6" eb="8">
      <t>フツウ</t>
    </rPh>
    <rPh sb="9" eb="11">
      <t>ニュウリョク</t>
    </rPh>
    <phoneticPr fontId="3"/>
  </si>
  <si>
    <t>名義人</t>
    <rPh sb="0" eb="3">
      <t>メイギニン</t>
    </rPh>
    <phoneticPr fontId="3"/>
  </si>
  <si>
    <t>*半角カタカナ入力</t>
    <rPh sb="1" eb="3">
      <t>ハンカク</t>
    </rPh>
    <rPh sb="7" eb="9">
      <t>ニュウリョク</t>
    </rPh>
    <phoneticPr fontId="3"/>
  </si>
  <si>
    <t>※</t>
    <phoneticPr fontId="3"/>
  </si>
  <si>
    <t xml:space="preserve">     アイコンクリック→下記のサポートページ中段のアイコンをクリック</t>
    <rPh sb="14" eb="16">
      <t>カキ</t>
    </rPh>
    <rPh sb="24" eb="26">
      <t>チュウダン</t>
    </rPh>
    <phoneticPr fontId="3"/>
  </si>
  <si>
    <t xml:space="preserve">       Microsoft Fix it 51029</t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</si>
  <si>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http://support2.microsoft.com/kb/3025036/ja</t>
    </r>
    <phoneticPr fontId="3"/>
  </si>
  <si>
    <t>総括請求書</t>
    <rPh sb="0" eb="2">
      <t>ソウカツ</t>
    </rPh>
    <rPh sb="2" eb="5">
      <t>セイキュウショ</t>
    </rPh>
    <phoneticPr fontId="3"/>
  </si>
  <si>
    <t>○×△工事</t>
    <rPh sb="3" eb="5">
      <t>コウジ</t>
    </rPh>
    <phoneticPr fontId="3"/>
  </si>
  <si>
    <t>国道×○○×工事3</t>
    <rPh sb="0" eb="2">
      <t>コクドウ</t>
    </rPh>
    <rPh sb="6" eb="8">
      <t>コウジ</t>
    </rPh>
    <phoneticPr fontId="3"/>
  </si>
  <si>
    <t>△□◇×修繕</t>
    <rPh sb="4" eb="6">
      <t>シュウゼン</t>
    </rPh>
    <phoneticPr fontId="3"/>
  </si>
  <si>
    <t>599001-01</t>
    <phoneticPr fontId="3"/>
  </si>
  <si>
    <r>
      <t>注文書あり単価契約は</t>
    </r>
    <r>
      <rPr>
        <b/>
        <sz val="11"/>
        <color rgb="FFFF0000"/>
        <rFont val="ＭＳ Ｐゴシック"/>
        <family val="3"/>
        <charset val="128"/>
      </rPr>
      <t>注文書なし請求印刷</t>
    </r>
    <r>
      <rPr>
        <sz val="11"/>
        <rFont val="ＭＳ Ｐゴシック"/>
        <family val="3"/>
        <charset val="128"/>
      </rPr>
      <t>で　</t>
    </r>
    <r>
      <rPr>
        <b/>
        <sz val="11"/>
        <rFont val="ＭＳ Ｐゴシック"/>
        <family val="3"/>
        <charset val="128"/>
      </rPr>
      <t>注文番号・手形率</t>
    </r>
    <r>
      <rPr>
        <sz val="11"/>
        <rFont val="ＭＳ Ｐゴシック"/>
        <family val="3"/>
        <charset val="128"/>
      </rPr>
      <t>のみ記載となります。</t>
    </r>
    <rPh sb="0" eb="3">
      <t>チュウモンショ</t>
    </rPh>
    <rPh sb="5" eb="7">
      <t>タンカ</t>
    </rPh>
    <rPh sb="7" eb="9">
      <t>ケイヤク</t>
    </rPh>
    <rPh sb="10" eb="13">
      <t>チュウモンショ</t>
    </rPh>
    <rPh sb="15" eb="17">
      <t>セイキュウ</t>
    </rPh>
    <rPh sb="17" eb="19">
      <t>インサツ</t>
    </rPh>
    <rPh sb="21" eb="23">
      <t>チュウモン</t>
    </rPh>
    <rPh sb="23" eb="25">
      <t>バンゴウ</t>
    </rPh>
    <rPh sb="26" eb="28">
      <t>テガタ</t>
    </rPh>
    <rPh sb="28" eb="29">
      <t>リツ</t>
    </rPh>
    <rPh sb="31" eb="33">
      <t>キサイ</t>
    </rPh>
    <phoneticPr fontId="3"/>
  </si>
  <si>
    <t>業者コード</t>
    <rPh sb="0" eb="2">
      <t>ギョウシャ</t>
    </rPh>
    <phoneticPr fontId="3"/>
  </si>
  <si>
    <r>
      <t>*6桁</t>
    </r>
    <r>
      <rPr>
        <sz val="11"/>
        <color rgb="FFFF0000"/>
        <rFont val="ＭＳ Ｐゴシック"/>
        <family val="3"/>
        <charset val="128"/>
      </rPr>
      <t>当社登録必須</t>
    </r>
    <rPh sb="2" eb="3">
      <t>ケタ</t>
    </rPh>
    <rPh sb="3" eb="5">
      <t>トウシャ</t>
    </rPh>
    <rPh sb="5" eb="7">
      <t>トウロク</t>
    </rPh>
    <rPh sb="7" eb="9">
      <t>ヒッス</t>
    </rPh>
    <phoneticPr fontId="3"/>
  </si>
  <si>
    <t>　工務部直通048-885-8881</t>
    <rPh sb="1" eb="4">
      <t>コウムブ</t>
    </rPh>
    <rPh sb="4" eb="6">
      <t>チョクツウ</t>
    </rPh>
    <phoneticPr fontId="3"/>
  </si>
  <si>
    <t>連絡先</t>
    <rPh sb="0" eb="3">
      <t>レンラクサキ</t>
    </rPh>
    <phoneticPr fontId="3"/>
  </si>
  <si>
    <t>請求印刷　▼　が作動しない場合　</t>
    <rPh sb="0" eb="2">
      <t>セイキュウ</t>
    </rPh>
    <rPh sb="2" eb="4">
      <t>インサツ</t>
    </rPh>
    <rPh sb="8" eb="10">
      <t>サドウ</t>
    </rPh>
    <rPh sb="13" eb="15">
      <t>バアイ</t>
    </rPh>
    <phoneticPr fontId="3"/>
  </si>
  <si>
    <t>591018-01</t>
    <phoneticPr fontId="3"/>
  </si>
  <si>
    <t>599023-02</t>
    <phoneticPr fontId="3"/>
  </si>
  <si>
    <t>工務部長</t>
    <rPh sb="0" eb="2">
      <t>コウム</t>
    </rPh>
    <rPh sb="2" eb="4">
      <t>ブチョウ</t>
    </rPh>
    <phoneticPr fontId="3"/>
  </si>
  <si>
    <t>工務部</t>
    <rPh sb="0" eb="2">
      <t>コウム</t>
    </rPh>
    <rPh sb="2" eb="3">
      <t>ブ</t>
    </rPh>
    <phoneticPr fontId="3"/>
  </si>
  <si>
    <t>工事部長</t>
    <rPh sb="0" eb="2">
      <t>コウジ</t>
    </rPh>
    <rPh sb="2" eb="4">
      <t>ブチョウ</t>
    </rPh>
    <phoneticPr fontId="3"/>
  </si>
  <si>
    <t>作業所長</t>
    <rPh sb="0" eb="2">
      <t>サギョウ</t>
    </rPh>
    <rPh sb="2" eb="4">
      <t>ショチョウ</t>
    </rPh>
    <phoneticPr fontId="3"/>
  </si>
  <si>
    <t>工事責任者</t>
    <rPh sb="0" eb="5">
      <t>コウジセキニンシャ</t>
    </rPh>
    <phoneticPr fontId="3"/>
  </si>
  <si>
    <t>取極・取極予定・未取極</t>
    <rPh sb="0" eb="2">
      <t>トリキ</t>
    </rPh>
    <rPh sb="3" eb="5">
      <t>トリキ</t>
    </rPh>
    <rPh sb="5" eb="7">
      <t>ヨテイ</t>
    </rPh>
    <rPh sb="8" eb="9">
      <t>ミ</t>
    </rPh>
    <rPh sb="9" eb="11">
      <t>トリキ</t>
    </rPh>
    <phoneticPr fontId="3"/>
  </si>
  <si>
    <t>工事部本部長</t>
    <rPh sb="0" eb="2">
      <t>コウジ</t>
    </rPh>
    <rPh sb="2" eb="3">
      <t>ブ</t>
    </rPh>
    <rPh sb="3" eb="6">
      <t>ホンブチョウ</t>
    </rPh>
    <phoneticPr fontId="3"/>
  </si>
  <si>
    <t>住所を入力してください。</t>
    <phoneticPr fontId="3"/>
  </si>
  <si>
    <t>御社名を正式名称で入力してください。</t>
    <phoneticPr fontId="3"/>
  </si>
  <si>
    <t>御社の代表取締役社長を入力してください。</t>
    <phoneticPr fontId="3"/>
  </si>
  <si>
    <t>電話番号入力</t>
    <phoneticPr fontId="3"/>
  </si>
  <si>
    <t>FAX番号入力</t>
    <phoneticPr fontId="3"/>
  </si>
  <si>
    <t>000000</t>
    <phoneticPr fontId="3"/>
  </si>
  <si>
    <t>銀行名、支店名を入力してください。</t>
    <phoneticPr fontId="3"/>
  </si>
  <si>
    <t>当座または普通</t>
    <phoneticPr fontId="3"/>
  </si>
  <si>
    <t>口座番号入力</t>
    <phoneticPr fontId="3"/>
  </si>
  <si>
    <t>口座名を入力してください。</t>
    <phoneticPr fontId="3"/>
  </si>
  <si>
    <t/>
  </si>
  <si>
    <t>年　　　　月　　　　日</t>
    <rPh sb="0" eb="1">
      <t>ネン</t>
    </rPh>
    <rPh sb="5" eb="6">
      <t>ツキ</t>
    </rPh>
    <rPh sb="10" eb="11">
      <t>ヒ</t>
    </rPh>
    <phoneticPr fontId="3"/>
  </si>
  <si>
    <t>％　</t>
    <phoneticPr fontId="3"/>
  </si>
  <si>
    <t>01001</t>
  </si>
  <si>
    <t>01001</t>
    <phoneticPr fontId="3"/>
  </si>
  <si>
    <t>01002</t>
    <phoneticPr fontId="3"/>
  </si>
  <si>
    <t>01003</t>
    <phoneticPr fontId="3"/>
  </si>
  <si>
    <t>01004</t>
    <phoneticPr fontId="3"/>
  </si>
  <si>
    <t>01005</t>
    <phoneticPr fontId="3"/>
  </si>
  <si>
    <t>選択</t>
  </si>
  <si>
    <t>01100</t>
    <phoneticPr fontId="3"/>
  </si>
  <si>
    <r>
      <t>請求済額</t>
    </r>
    <r>
      <rPr>
        <sz val="7"/>
        <rFont val="ＭＳ Ｐゴシック"/>
        <family val="3"/>
        <charset val="128"/>
      </rPr>
      <t>（税込）</t>
    </r>
    <r>
      <rPr>
        <sz val="8"/>
        <rFont val="ＭＳ Ｐゴシック"/>
        <family val="3"/>
        <charset val="128"/>
      </rPr>
      <t xml:space="preserve">
　月</t>
    </r>
    <rPh sb="0" eb="2">
      <t>セイキュウ</t>
    </rPh>
    <rPh sb="2" eb="3">
      <t>スミ</t>
    </rPh>
    <rPh sb="3" eb="4">
      <t>ガク</t>
    </rPh>
    <rPh sb="5" eb="7">
      <t>ゼイコミ</t>
    </rPh>
    <rPh sb="10" eb="1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</si>
</sst>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¥&quot;#,##0;&quot;¥&quot;\-#,##0"/>
    <numFmt numFmtId="6" formatCode="&quot;¥&quot;#,##0;[Red]&quot;¥&quot;\-#,##0"/>
    <numFmt numFmtId="176" formatCode="#,##0_ "/>
    <numFmt numFmtId="177" formatCode="0_);[Red]\(0\)"/>
    <numFmt numFmtId="178" formatCode="0_ "/>
    <numFmt numFmtId="179" formatCode="0.0_ "/>
    <numFmt numFmtId="180" formatCode="#,##0.0"/>
    <numFmt numFmtId="181" formatCode="#,##0.000"/>
    <numFmt numFmtId="182" formatCode="#;\-#;&quot;&quot;;@"/>
    <numFmt numFmtId="183" formatCode="&quot;¥&quot;#,##0_);[Red]\(&quot;¥&quot;#,##0\)"/>
    <numFmt numFmtId="184" formatCode="m&quot;月&quot;d&quot;日&quot;;@"/>
    <numFmt numFmtId="185" formatCode="yyyy&quot;年&quot;m&quot;月&quot;d&quot;日&quot;;@"/>
    <numFmt numFmtId="186" formatCode="yyyy&quot;年&quot;m&quot;月&quot;;@"/>
    <numFmt numFmtId="187" formatCode="#,##0_);\(#,##0\)"/>
    <numFmt numFmtId="188" formatCode="[$-F800]dddd\,\ mmmm\ dd\,\ yyyy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丸ｺﾞｼｯｸ"/>
      <family val="3"/>
      <charset val="128"/>
    </font>
    <font>
      <sz val="11"/>
      <name val="丸ｺﾞｼｯｸ"/>
      <family val="3"/>
      <charset val="128"/>
    </font>
    <font>
      <sz val="14"/>
      <name val="丸ｺﾞｼｯｸ"/>
      <family val="3"/>
      <charset val="128"/>
    </font>
    <font>
      <sz val="12"/>
      <name val="丸ｺﾞｼｯｸ"/>
      <family val="3"/>
      <charset val="128"/>
    </font>
    <font>
      <b/>
      <sz val="16"/>
      <name val="丸ｺﾞｼｯｸ"/>
      <family val="3"/>
      <charset val="128"/>
    </font>
    <font>
      <sz val="10"/>
      <name val="丸ｺﾞｼｯｸ"/>
      <family val="3"/>
      <charset val="128"/>
    </font>
    <font>
      <sz val="9"/>
      <name val="丸ｺﾞｼｯｸ"/>
      <family val="3"/>
      <charset val="128"/>
    </font>
    <font>
      <u/>
      <sz val="20"/>
      <name val="丸ｺﾞｼｯｸ"/>
      <family val="3"/>
      <charset val="128"/>
    </font>
    <font>
      <sz val="8"/>
      <name val="丸ｺﾞｼｯｸ"/>
      <family val="3"/>
      <charset val="128"/>
    </font>
    <font>
      <b/>
      <sz val="20"/>
      <name val="丸ｺﾞｼｯｸ"/>
      <family val="3"/>
      <charset val="128"/>
    </font>
    <font>
      <b/>
      <sz val="16"/>
      <name val="ＭＳ Ｐゴシック"/>
      <family val="3"/>
      <charset val="128"/>
    </font>
    <font>
      <b/>
      <sz val="12"/>
      <name val="丸ｺﾞｼｯｸ"/>
      <family val="3"/>
      <charset val="128"/>
    </font>
    <font>
      <b/>
      <sz val="14"/>
      <name val="丸ｺﾞｼｯｸ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6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MS UI Gothic"/>
      <family val="3"/>
      <charset val="128"/>
    </font>
    <font>
      <b/>
      <sz val="18"/>
      <name val="丸ｺﾞｼｯｸ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u val="doubleAccounting"/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0" tint="-0.24997711111789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333333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8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4EB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1"/>
      </top>
      <bottom/>
      <diagonal/>
    </border>
    <border>
      <left style="thin">
        <color theme="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1"/>
      </left>
      <right/>
      <top/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6" tint="0.59996337778862885"/>
      </top>
      <bottom/>
      <diagonal/>
    </border>
    <border>
      <left/>
      <right style="thin">
        <color indexed="64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indexed="64"/>
      </right>
      <top style="thin">
        <color theme="6" tint="0.59996337778862885"/>
      </top>
      <bottom/>
      <diagonal/>
    </border>
    <border>
      <left style="thin">
        <color theme="1"/>
      </left>
      <right style="thin">
        <color theme="1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1"/>
      </left>
      <right style="thin">
        <color indexed="64"/>
      </right>
      <top/>
      <bottom style="double">
        <color auto="1"/>
      </bottom>
      <diagonal/>
    </border>
    <border>
      <left style="thin">
        <color theme="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auto="1"/>
      </right>
      <top style="thin">
        <color indexed="64"/>
      </top>
      <bottom style="thin">
        <color theme="0" tint="-0.14993743705557422"/>
      </bottom>
      <diagonal/>
    </border>
    <border>
      <left/>
      <right style="thin">
        <color theme="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1"/>
      </right>
      <top/>
      <bottom style="thin">
        <color theme="0" tint="-0.14996795556505021"/>
      </bottom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theme="0" tint="-0.1499679555650502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theme="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6" tint="0.59996337778862885"/>
      </top>
      <bottom style="double">
        <color indexed="64"/>
      </bottom>
      <diagonal/>
    </border>
  </borders>
  <cellStyleXfs count="4">
    <xf numFmtId="0" fontId="0" fillId="0" borderId="0"/>
    <xf numFmtId="6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45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Protection="1">
      <protection locked="0"/>
    </xf>
    <xf numFmtId="0" fontId="19" fillId="0" borderId="7" xfId="0" applyFont="1" applyBorder="1"/>
    <xf numFmtId="181" fontId="19" fillId="0" borderId="7" xfId="0" applyNumberFormat="1" applyFont="1" applyBorder="1"/>
    <xf numFmtId="3" fontId="19" fillId="0" borderId="7" xfId="0" applyNumberFormat="1" applyFont="1" applyBorder="1"/>
    <xf numFmtId="3" fontId="19" fillId="0" borderId="8" xfId="0" applyNumberFormat="1" applyFont="1" applyBorder="1"/>
    <xf numFmtId="3" fontId="19" fillId="0" borderId="9" xfId="0" applyNumberFormat="1" applyFont="1" applyBorder="1"/>
    <xf numFmtId="0" fontId="0" fillId="0" borderId="10" xfId="0" applyBorder="1"/>
    <xf numFmtId="0" fontId="0" fillId="0" borderId="11" xfId="0" applyBorder="1"/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81" fontId="19" fillId="0" borderId="3" xfId="0" applyNumberFormat="1" applyFont="1" applyBorder="1" applyProtection="1">
      <protection locked="0"/>
    </xf>
    <xf numFmtId="0" fontId="19" fillId="0" borderId="3" xfId="0" applyFont="1" applyBorder="1" applyProtection="1">
      <protection locked="0"/>
    </xf>
    <xf numFmtId="3" fontId="19" fillId="0" borderId="3" xfId="0" applyNumberFormat="1" applyFont="1" applyBorder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8" fillId="2" borderId="0" xfId="0" applyFont="1" applyFill="1" applyAlignment="1">
      <alignment horizontal="right"/>
    </xf>
    <xf numFmtId="0" fontId="0" fillId="2" borderId="0" xfId="0" applyFill="1"/>
    <xf numFmtId="0" fontId="12" fillId="2" borderId="0" xfId="0" applyFont="1" applyFill="1" applyAlignment="1">
      <alignment horizontal="center"/>
    </xf>
    <xf numFmtId="0" fontId="10" fillId="2" borderId="18" xfId="0" applyFont="1" applyFill="1" applyBorder="1" applyAlignment="1">
      <alignment horizontal="distributed" vertical="center"/>
    </xf>
    <xf numFmtId="0" fontId="10" fillId="2" borderId="19" xfId="0" applyFont="1" applyFill="1" applyBorder="1" applyAlignment="1">
      <alignment horizontal="distributed" vertical="center"/>
    </xf>
    <xf numFmtId="0" fontId="16" fillId="2" borderId="19" xfId="0" applyFont="1" applyFill="1" applyBorder="1" applyAlignment="1">
      <alignment horizontal="distributed" vertical="center"/>
    </xf>
    <xf numFmtId="0" fontId="6" fillId="2" borderId="0" xfId="0" applyFont="1" applyFill="1" applyBorder="1"/>
    <xf numFmtId="0" fontId="6" fillId="2" borderId="19" xfId="0" applyFont="1" applyFill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5" fontId="9" fillId="2" borderId="0" xfId="0" applyNumberFormat="1" applyFont="1" applyFill="1" applyAlignment="1">
      <alignment horizontal="right"/>
    </xf>
    <xf numFmtId="0" fontId="13" fillId="2" borderId="1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5" fontId="13" fillId="2" borderId="17" xfId="0" applyNumberFormat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right" vertical="center"/>
    </xf>
    <xf numFmtId="0" fontId="6" fillId="2" borderId="1" xfId="0" applyFont="1" applyFill="1" applyBorder="1"/>
    <xf numFmtId="49" fontId="0" fillId="0" borderId="0" xfId="0" applyNumberFormat="1" applyProtection="1">
      <protection locked="0"/>
    </xf>
    <xf numFmtId="176" fontId="0" fillId="0" borderId="0" xfId="0" applyNumberFormat="1" applyProtection="1">
      <protection locked="0"/>
    </xf>
    <xf numFmtId="0" fontId="23" fillId="0" borderId="0" xfId="0" applyFont="1" applyProtection="1">
      <protection locked="0"/>
    </xf>
    <xf numFmtId="0" fontId="10" fillId="2" borderId="30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/>
    <xf numFmtId="49" fontId="0" fillId="0" borderId="65" xfId="0" applyNumberFormat="1" applyBorder="1" applyProtection="1">
      <protection locked="0"/>
    </xf>
    <xf numFmtId="176" fontId="0" fillId="0" borderId="0" xfId="0" applyNumberFormat="1" applyBorder="1" applyProtection="1">
      <protection locked="0"/>
    </xf>
    <xf numFmtId="176" fontId="0" fillId="5" borderId="66" xfId="0" applyNumberFormat="1" applyFill="1" applyBorder="1" applyAlignment="1" applyProtection="1">
      <alignment shrinkToFit="1"/>
      <protection locked="0"/>
    </xf>
    <xf numFmtId="176" fontId="0" fillId="0" borderId="85" xfId="0" applyNumberFormat="1" applyBorder="1" applyProtection="1">
      <protection locked="0"/>
    </xf>
    <xf numFmtId="0" fontId="0" fillId="0" borderId="85" xfId="0" applyBorder="1" applyProtection="1">
      <protection locked="0"/>
    </xf>
    <xf numFmtId="176" fontId="0" fillId="5" borderId="86" xfId="0" applyNumberFormat="1" applyFill="1" applyBorder="1" applyAlignment="1" applyProtection="1">
      <alignment shrinkToFit="1"/>
      <protection locked="0"/>
    </xf>
    <xf numFmtId="176" fontId="0" fillId="5" borderId="87" xfId="0" applyNumberFormat="1" applyFill="1" applyBorder="1" applyAlignment="1" applyProtection="1">
      <alignment shrinkToFit="1"/>
      <protection locked="0"/>
    </xf>
    <xf numFmtId="176" fontId="0" fillId="5" borderId="88" xfId="0" applyNumberFormat="1" applyFill="1" applyBorder="1" applyAlignment="1" applyProtection="1">
      <alignment shrinkToFit="1"/>
      <protection locked="0"/>
    </xf>
    <xf numFmtId="176" fontId="0" fillId="5" borderId="89" xfId="0" applyNumberFormat="1" applyFill="1" applyBorder="1" applyAlignment="1" applyProtection="1">
      <alignment shrinkToFit="1"/>
      <protection locked="0"/>
    </xf>
    <xf numFmtId="176" fontId="0" fillId="5" borderId="90" xfId="0" applyNumberFormat="1" applyFill="1" applyBorder="1" applyProtection="1">
      <protection locked="0"/>
    </xf>
    <xf numFmtId="0" fontId="0" fillId="5" borderId="90" xfId="0" applyFill="1" applyBorder="1" applyProtection="1">
      <protection locked="0"/>
    </xf>
    <xf numFmtId="176" fontId="0" fillId="5" borderId="92" xfId="0" applyNumberFormat="1" applyFill="1" applyBorder="1" applyProtection="1">
      <protection locked="0"/>
    </xf>
    <xf numFmtId="0" fontId="0" fillId="5" borderId="92" xfId="0" applyFill="1" applyBorder="1" applyProtection="1">
      <protection locked="0"/>
    </xf>
    <xf numFmtId="176" fontId="0" fillId="5" borderId="95" xfId="0" applyNumberFormat="1" applyFill="1" applyBorder="1" applyProtection="1">
      <protection locked="0"/>
    </xf>
    <xf numFmtId="0" fontId="0" fillId="5" borderId="95" xfId="0" applyFill="1" applyBorder="1" applyProtection="1">
      <protection locked="0"/>
    </xf>
    <xf numFmtId="176" fontId="0" fillId="5" borderId="96" xfId="0" applyNumberFormat="1" applyFill="1" applyBorder="1" applyProtection="1">
      <protection locked="0"/>
    </xf>
    <xf numFmtId="176" fontId="0" fillId="5" borderId="97" xfId="0" applyNumberFormat="1" applyFill="1" applyBorder="1" applyProtection="1">
      <protection locked="0"/>
    </xf>
    <xf numFmtId="176" fontId="0" fillId="5" borderId="98" xfId="0" applyNumberFormat="1" applyFill="1" applyBorder="1" applyProtection="1">
      <protection locked="0"/>
    </xf>
    <xf numFmtId="3" fontId="0" fillId="5" borderId="100" xfId="0" applyNumberFormat="1" applyFill="1" applyBorder="1" applyAlignment="1" applyProtection="1">
      <alignment shrinkToFit="1"/>
      <protection locked="0"/>
    </xf>
    <xf numFmtId="3" fontId="0" fillId="5" borderId="101" xfId="0" applyNumberFormat="1" applyFill="1" applyBorder="1" applyAlignment="1" applyProtection="1">
      <alignment shrinkToFit="1"/>
      <protection locked="0"/>
    </xf>
    <xf numFmtId="3" fontId="0" fillId="5" borderId="99" xfId="0" applyNumberFormat="1" applyFill="1" applyBorder="1" applyAlignment="1" applyProtection="1">
      <alignment shrinkToFit="1"/>
      <protection locked="0"/>
    </xf>
    <xf numFmtId="0" fontId="0" fillId="5" borderId="102" xfId="0" applyNumberFormat="1" applyFill="1" applyBorder="1" applyAlignment="1" applyProtection="1">
      <alignment horizontal="center" shrinkToFit="1"/>
      <protection locked="0"/>
    </xf>
    <xf numFmtId="0" fontId="0" fillId="5" borderId="103" xfId="0" applyNumberFormat="1" applyFill="1" applyBorder="1" applyAlignment="1" applyProtection="1">
      <alignment horizontal="center" shrinkToFit="1"/>
      <protection locked="0"/>
    </xf>
    <xf numFmtId="0" fontId="0" fillId="5" borderId="104" xfId="0" applyNumberFormat="1" applyFill="1" applyBorder="1" applyAlignment="1" applyProtection="1">
      <alignment horizontal="center" shrinkToFit="1"/>
      <protection locked="0"/>
    </xf>
    <xf numFmtId="0" fontId="0" fillId="5" borderId="105" xfId="0" applyNumberFormat="1" applyFill="1" applyBorder="1" applyAlignment="1" applyProtection="1">
      <alignment horizontal="center" shrinkToFit="1"/>
      <protection locked="0"/>
    </xf>
    <xf numFmtId="0" fontId="0" fillId="5" borderId="66" xfId="0" applyFill="1" applyBorder="1" applyAlignment="1">
      <alignment shrinkToFit="1"/>
    </xf>
    <xf numFmtId="0" fontId="0" fillId="5" borderId="34" xfId="0" applyFill="1" applyBorder="1" applyAlignment="1" applyProtection="1">
      <alignment horizontal="center" shrinkToFit="1"/>
      <protection locked="0"/>
    </xf>
    <xf numFmtId="0" fontId="0" fillId="5" borderId="91" xfId="0" applyFill="1" applyBorder="1" applyAlignment="1" applyProtection="1">
      <alignment shrinkToFit="1"/>
      <protection locked="0"/>
    </xf>
    <xf numFmtId="0" fontId="0" fillId="5" borderId="91" xfId="0" applyFill="1" applyBorder="1" applyAlignment="1" applyProtection="1">
      <alignment horizontal="center" shrinkToFit="1"/>
      <protection locked="0"/>
    </xf>
    <xf numFmtId="0" fontId="0" fillId="5" borderId="93" xfId="0" applyFill="1" applyBorder="1" applyAlignment="1" applyProtection="1">
      <alignment shrinkToFit="1"/>
      <protection locked="0"/>
    </xf>
    <xf numFmtId="0" fontId="0" fillId="5" borderId="93" xfId="0" applyFill="1" applyBorder="1" applyAlignment="1" applyProtection="1">
      <alignment horizontal="center" shrinkToFit="1"/>
      <protection locked="0"/>
    </xf>
    <xf numFmtId="0" fontId="0" fillId="5" borderId="94" xfId="0" applyFill="1" applyBorder="1" applyAlignment="1" applyProtection="1">
      <alignment shrinkToFit="1"/>
      <protection locked="0"/>
    </xf>
    <xf numFmtId="0" fontId="0" fillId="5" borderId="94" xfId="0" applyFill="1" applyBorder="1" applyAlignment="1" applyProtection="1">
      <alignment horizontal="center" shrinkToFit="1"/>
      <protection locked="0"/>
    </xf>
    <xf numFmtId="0" fontId="0" fillId="5" borderId="106" xfId="0" applyFill="1" applyBorder="1" applyAlignment="1" applyProtection="1">
      <alignment shrinkToFit="1"/>
      <protection locked="0"/>
    </xf>
    <xf numFmtId="0" fontId="26" fillId="0" borderId="94" xfId="0" applyFont="1" applyBorder="1" applyAlignment="1" applyProtection="1">
      <alignment shrinkToFit="1"/>
      <protection locked="0"/>
    </xf>
    <xf numFmtId="0" fontId="27" fillId="0" borderId="94" xfId="0" applyFont="1" applyBorder="1" applyAlignment="1" applyProtection="1">
      <alignment shrinkToFit="1"/>
      <protection locked="0"/>
    </xf>
    <xf numFmtId="0" fontId="0" fillId="0" borderId="94" xfId="0" applyBorder="1" applyAlignment="1" applyProtection="1">
      <alignment shrinkToFit="1"/>
      <protection locked="0"/>
    </xf>
    <xf numFmtId="49" fontId="0" fillId="0" borderId="1" xfId="0" applyNumberFormat="1" applyBorder="1" applyProtection="1">
      <protection locked="0"/>
    </xf>
    <xf numFmtId="0" fontId="0" fillId="0" borderId="107" xfId="0" applyBorder="1" applyAlignment="1" applyProtection="1">
      <alignment shrinkToFit="1"/>
      <protection locked="0"/>
    </xf>
    <xf numFmtId="49" fontId="0" fillId="5" borderId="34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shrinkToFit="1"/>
    </xf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0" fontId="1" fillId="3" borderId="19" xfId="0" applyFont="1" applyFill="1" applyBorder="1" applyAlignment="1"/>
    <xf numFmtId="0" fontId="19" fillId="3" borderId="3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31" fillId="3" borderId="0" xfId="0" applyFont="1" applyFill="1" applyBorder="1" applyAlignment="1">
      <alignment horizontal="distributed" vertical="top"/>
    </xf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/>
    <xf numFmtId="0" fontId="1" fillId="3" borderId="0" xfId="0" applyFont="1" applyFill="1" applyBorder="1" applyAlignment="1"/>
    <xf numFmtId="0" fontId="19" fillId="3" borderId="0" xfId="0" applyFont="1" applyFill="1" applyAlignment="1"/>
    <xf numFmtId="0" fontId="1" fillId="3" borderId="64" xfId="0" applyFont="1" applyFill="1" applyBorder="1" applyAlignment="1"/>
    <xf numFmtId="0" fontId="37" fillId="3" borderId="64" xfId="0" applyFont="1" applyFill="1" applyBorder="1" applyAlignment="1"/>
    <xf numFmtId="0" fontId="1" fillId="3" borderId="71" xfId="0" applyFont="1" applyFill="1" applyBorder="1" applyAlignment="1"/>
    <xf numFmtId="0" fontId="0" fillId="3" borderId="0" xfId="0" applyFill="1" applyBorder="1" applyAlignment="1">
      <alignment horizontal="center"/>
    </xf>
    <xf numFmtId="184" fontId="1" fillId="3" borderId="19" xfId="0" applyNumberFormat="1" applyFont="1" applyFill="1" applyBorder="1" applyAlignment="1"/>
    <xf numFmtId="0" fontId="1" fillId="3" borderId="0" xfId="0" applyFont="1" applyFill="1" applyBorder="1" applyAlignment="1">
      <alignment wrapText="1"/>
    </xf>
    <xf numFmtId="0" fontId="35" fillId="3" borderId="74" xfId="0" applyFont="1" applyFill="1" applyBorder="1" applyAlignment="1"/>
    <xf numFmtId="0" fontId="35" fillId="3" borderId="75" xfId="0" applyFont="1" applyFill="1" applyBorder="1" applyAlignment="1"/>
    <xf numFmtId="0" fontId="33" fillId="3" borderId="0" xfId="0" applyFont="1" applyFill="1" applyBorder="1"/>
    <xf numFmtId="0" fontId="0" fillId="0" borderId="31" xfId="0" applyBorder="1" applyProtection="1">
      <protection locked="0"/>
    </xf>
    <xf numFmtId="0" fontId="0" fillId="0" borderId="2" xfId="0" applyBorder="1" applyProtection="1">
      <protection locked="0"/>
    </xf>
    <xf numFmtId="49" fontId="0" fillId="10" borderId="0" xfId="0" applyNumberFormat="1" applyFill="1" applyProtection="1">
      <protection locked="0"/>
    </xf>
    <xf numFmtId="0" fontId="0" fillId="9" borderId="94" xfId="0" applyFill="1" applyBorder="1" applyAlignment="1" applyProtection="1">
      <alignment shrinkToFit="1"/>
      <protection locked="0"/>
    </xf>
    <xf numFmtId="0" fontId="0" fillId="9" borderId="31" xfId="0" applyFill="1" applyBorder="1" applyProtection="1">
      <protection locked="0"/>
    </xf>
    <xf numFmtId="0" fontId="6" fillId="3" borderId="5" xfId="0" applyNumberFormat="1" applyFont="1" applyFill="1" applyBorder="1" applyAlignment="1" applyProtection="1">
      <alignment horizontal="right"/>
      <protection locked="0"/>
    </xf>
    <xf numFmtId="0" fontId="6" fillId="3" borderId="6" xfId="0" applyNumberFormat="1" applyFont="1" applyFill="1" applyBorder="1" applyAlignment="1" applyProtection="1">
      <alignment horizontal="right"/>
      <protection locked="0"/>
    </xf>
    <xf numFmtId="181" fontId="11" fillId="3" borderId="3" xfId="0" applyNumberFormat="1" applyFont="1" applyFill="1" applyBorder="1" applyAlignment="1" applyProtection="1">
      <alignment horizontal="center"/>
      <protection locked="0"/>
    </xf>
    <xf numFmtId="3" fontId="10" fillId="3" borderId="3" xfId="0" applyNumberFormat="1" applyFont="1" applyFill="1" applyBorder="1" applyAlignment="1" applyProtection="1">
      <alignment horizontal="center"/>
      <protection locked="0"/>
    </xf>
    <xf numFmtId="3" fontId="11" fillId="3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5" fillId="0" borderId="0" xfId="0" applyFont="1" applyProtection="1"/>
    <xf numFmtId="49" fontId="0" fillId="4" borderId="3" xfId="0" applyNumberFormat="1" applyFill="1" applyBorder="1" applyProtection="1"/>
    <xf numFmtId="0" fontId="25" fillId="0" borderId="0" xfId="0" applyFont="1" applyProtection="1"/>
    <xf numFmtId="0" fontId="0" fillId="2" borderId="0" xfId="0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0" fontId="39" fillId="0" borderId="0" xfId="0" applyFont="1" applyProtection="1"/>
    <xf numFmtId="0" fontId="35" fillId="0" borderId="0" xfId="0" applyFont="1" applyProtection="1"/>
    <xf numFmtId="0" fontId="35" fillId="0" borderId="0" xfId="0" applyFont="1" applyAlignment="1" applyProtection="1">
      <alignment horizontal="right"/>
    </xf>
    <xf numFmtId="180" fontId="11" fillId="3" borderId="3" xfId="0" applyNumberFormat="1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shrinkToFit="1"/>
    </xf>
    <xf numFmtId="0" fontId="11" fillId="2" borderId="2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shrinkToFit="1"/>
    </xf>
    <xf numFmtId="0" fontId="6" fillId="3" borderId="5" xfId="0" applyNumberFormat="1" applyFont="1" applyFill="1" applyBorder="1" applyAlignment="1" applyProtection="1">
      <alignment horizontal="right"/>
      <protection locked="0"/>
    </xf>
    <xf numFmtId="0" fontId="6" fillId="3" borderId="6" xfId="0" applyNumberFormat="1" applyFont="1" applyFill="1" applyBorder="1" applyAlignment="1" applyProtection="1">
      <alignment horizontal="right"/>
      <protection locked="0"/>
    </xf>
    <xf numFmtId="181" fontId="11" fillId="3" borderId="3" xfId="0" applyNumberFormat="1" applyFont="1" applyFill="1" applyBorder="1" applyAlignment="1" applyProtection="1">
      <alignment horizontal="center"/>
      <protection locked="0"/>
    </xf>
    <xf numFmtId="3" fontId="10" fillId="3" borderId="3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shrinkToFit="1"/>
    </xf>
    <xf numFmtId="0" fontId="11" fillId="2" borderId="25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 applyProtection="1">
      <alignment horizontal="right"/>
      <protection locked="0"/>
    </xf>
    <xf numFmtId="181" fontId="11" fillId="3" borderId="3" xfId="0" applyNumberFormat="1" applyFont="1" applyFill="1" applyBorder="1" applyAlignment="1" applyProtection="1">
      <alignment horizontal="center"/>
      <protection locked="0"/>
    </xf>
    <xf numFmtId="3" fontId="10" fillId="3" borderId="3" xfId="0" applyNumberFormat="1" applyFont="1" applyFill="1" applyBorder="1" applyAlignment="1" applyProtection="1">
      <alignment horizontal="center"/>
      <protection locked="0"/>
    </xf>
    <xf numFmtId="0" fontId="6" fillId="3" borderId="5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left" vertical="center" shrinkToFit="1"/>
    </xf>
    <xf numFmtId="0" fontId="7" fillId="2" borderId="64" xfId="0" applyFont="1" applyFill="1" applyBorder="1" applyAlignment="1">
      <alignment horizontal="left" vertical="center" shrinkToFit="1"/>
    </xf>
    <xf numFmtId="188" fontId="1" fillId="3" borderId="64" xfId="0" applyNumberFormat="1" applyFont="1" applyFill="1" applyBorder="1" applyAlignment="1"/>
    <xf numFmtId="181" fontId="11" fillId="3" borderId="3" xfId="0" applyNumberFormat="1" applyFont="1" applyFill="1" applyBorder="1" applyAlignment="1" applyProtection="1">
      <alignment horizontal="center"/>
      <protection locked="0"/>
    </xf>
    <xf numFmtId="3" fontId="10" fillId="3" borderId="3" xfId="0" applyNumberFormat="1" applyFont="1" applyFill="1" applyBorder="1" applyAlignment="1" applyProtection="1">
      <alignment horizontal="center"/>
      <protection locked="0"/>
    </xf>
    <xf numFmtId="0" fontId="6" fillId="3" borderId="6" xfId="0" applyNumberFormat="1" applyFont="1" applyFill="1" applyBorder="1" applyAlignment="1" applyProtection="1">
      <alignment horizontal="right"/>
      <protection locked="0"/>
    </xf>
    <xf numFmtId="0" fontId="6" fillId="3" borderId="5" xfId="0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>
      <alignment horizontal="center" vertical="center" shrinkToFit="1"/>
    </xf>
    <xf numFmtId="0" fontId="0" fillId="5" borderId="106" xfId="0" applyFill="1" applyBorder="1" applyAlignment="1" applyProtection="1">
      <alignment horizontal="center" shrinkToFit="1"/>
      <protection locked="0"/>
    </xf>
    <xf numFmtId="0" fontId="0" fillId="5" borderId="122" xfId="0" applyNumberFormat="1" applyFill="1" applyBorder="1" applyAlignment="1" applyProtection="1">
      <alignment horizontal="center" shrinkToFit="1"/>
      <protection locked="0"/>
    </xf>
    <xf numFmtId="176" fontId="0" fillId="5" borderId="123" xfId="0" applyNumberFormat="1" applyFill="1" applyBorder="1" applyProtection="1">
      <protection locked="0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/>
    <xf numFmtId="0" fontId="12" fillId="3" borderId="0" xfId="0" applyFont="1" applyFill="1" applyAlignment="1">
      <alignment horizontal="center"/>
    </xf>
    <xf numFmtId="0" fontId="0" fillId="3" borderId="0" xfId="0" applyFill="1"/>
    <xf numFmtId="0" fontId="7" fillId="3" borderId="64" xfId="0" applyFont="1" applyFill="1" applyBorder="1" applyAlignment="1">
      <alignment horizontal="left" vertical="center" shrinkToFit="1"/>
    </xf>
    <xf numFmtId="0" fontId="10" fillId="3" borderId="18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left" vertical="center" shrinkToFit="1"/>
    </xf>
    <xf numFmtId="0" fontId="10" fillId="3" borderId="19" xfId="0" applyFont="1" applyFill="1" applyBorder="1" applyAlignment="1">
      <alignment horizontal="distributed" vertical="center"/>
    </xf>
    <xf numFmtId="0" fontId="16" fillId="3" borderId="19" xfId="0" applyFont="1" applyFill="1" applyBorder="1" applyAlignment="1">
      <alignment horizontal="distributed" vertical="center"/>
    </xf>
    <xf numFmtId="0" fontId="4" fillId="3" borderId="19" xfId="0" applyNumberFormat="1" applyFont="1" applyFill="1" applyBorder="1" applyAlignment="1"/>
    <xf numFmtId="0" fontId="11" fillId="3" borderId="25" xfId="0" applyFont="1" applyFill="1" applyBorder="1" applyAlignment="1">
      <alignment horizontal="left"/>
    </xf>
    <xf numFmtId="0" fontId="11" fillId="3" borderId="3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shrinkToFit="1"/>
    </xf>
    <xf numFmtId="0" fontId="6" fillId="3" borderId="19" xfId="0" applyFont="1" applyFill="1" applyBorder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5" fontId="9" fillId="3" borderId="0" xfId="0" applyNumberFormat="1" applyFont="1" applyFill="1" applyAlignment="1">
      <alignment horizontal="right"/>
    </xf>
    <xf numFmtId="0" fontId="13" fillId="3" borderId="13" xfId="0" applyFont="1" applyFill="1" applyBorder="1" applyAlignment="1">
      <alignment horizontal="center" vertical="center"/>
    </xf>
    <xf numFmtId="0" fontId="10" fillId="3" borderId="30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5" fontId="13" fillId="3" borderId="17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distributed" vertical="center"/>
    </xf>
    <xf numFmtId="0" fontId="6" fillId="3" borderId="0" xfId="0" applyFont="1" applyFill="1" applyAlignment="1">
      <alignment horizontal="right" vertical="center"/>
    </xf>
    <xf numFmtId="0" fontId="11" fillId="3" borderId="3" xfId="0" applyFont="1" applyFill="1" applyBorder="1" applyAlignment="1">
      <alignment horizontal="center" vertical="center" shrinkToFit="1"/>
    </xf>
    <xf numFmtId="0" fontId="6" fillId="3" borderId="1" xfId="0" applyFont="1" applyFill="1" applyBorder="1"/>
    <xf numFmtId="0" fontId="0" fillId="3" borderId="0" xfId="0" applyFill="1" applyAlignment="1">
      <alignment vertical="center"/>
    </xf>
    <xf numFmtId="49" fontId="0" fillId="5" borderId="91" xfId="0" applyNumberFormat="1" applyFill="1" applyBorder="1" applyAlignment="1" applyProtection="1">
      <alignment horizontal="right"/>
      <protection locked="0"/>
    </xf>
    <xf numFmtId="49" fontId="0" fillId="5" borderId="93" xfId="0" applyNumberFormat="1" applyFill="1" applyBorder="1" applyAlignment="1" applyProtection="1">
      <alignment horizontal="right"/>
      <protection locked="0"/>
    </xf>
    <xf numFmtId="49" fontId="0" fillId="5" borderId="94" xfId="0" applyNumberFormat="1" applyFill="1" applyBorder="1" applyAlignment="1" applyProtection="1">
      <alignment horizontal="right"/>
      <protection locked="0"/>
    </xf>
    <xf numFmtId="49" fontId="0" fillId="5" borderId="106" xfId="0" applyNumberFormat="1" applyFill="1" applyBorder="1" applyAlignment="1" applyProtection="1">
      <alignment horizontal="right"/>
      <protection locked="0"/>
    </xf>
    <xf numFmtId="49" fontId="0" fillId="0" borderId="108" xfId="0" applyNumberFormat="1" applyBorder="1" applyAlignment="1" applyProtection="1">
      <alignment horizontal="right"/>
      <protection locked="0"/>
    </xf>
    <xf numFmtId="49" fontId="0" fillId="0" borderId="94" xfId="0" applyNumberFormat="1" applyBorder="1" applyAlignment="1" applyProtection="1">
      <alignment horizontal="right"/>
      <protection locked="0"/>
    </xf>
    <xf numFmtId="49" fontId="0" fillId="9" borderId="94" xfId="0" applyNumberFormat="1" applyFill="1" applyBorder="1" applyAlignment="1" applyProtection="1">
      <alignment horizontal="right"/>
      <protection locked="0"/>
    </xf>
    <xf numFmtId="49" fontId="0" fillId="0" borderId="107" xfId="0" applyNumberFormat="1" applyBorder="1" applyAlignment="1" applyProtection="1">
      <alignment horizontal="right"/>
      <protection locked="0"/>
    </xf>
    <xf numFmtId="14" fontId="0" fillId="5" borderId="91" xfId="0" applyNumberFormat="1" applyFill="1" applyBorder="1" applyAlignment="1" applyProtection="1">
      <alignment shrinkToFit="1"/>
      <protection locked="0"/>
    </xf>
    <xf numFmtId="14" fontId="0" fillId="5" borderId="93" xfId="0" applyNumberFormat="1" applyFill="1" applyBorder="1" applyAlignment="1" applyProtection="1">
      <alignment shrinkToFit="1"/>
      <protection locked="0"/>
    </xf>
    <xf numFmtId="14" fontId="0" fillId="5" borderId="94" xfId="0" applyNumberFormat="1" applyFill="1" applyBorder="1" applyAlignment="1" applyProtection="1">
      <alignment shrinkToFit="1"/>
      <protection locked="0"/>
    </xf>
    <xf numFmtId="14" fontId="0" fillId="5" borderId="106" xfId="0" applyNumberFormat="1" applyFill="1" applyBorder="1" applyAlignment="1" applyProtection="1">
      <alignment shrinkToFit="1"/>
      <protection locked="0"/>
    </xf>
    <xf numFmtId="14" fontId="0" fillId="0" borderId="31" xfId="0" applyNumberFormat="1" applyBorder="1" applyAlignment="1" applyProtection="1">
      <alignment shrinkToFit="1"/>
      <protection locked="0"/>
    </xf>
    <xf numFmtId="14" fontId="0" fillId="0" borderId="94" xfId="0" applyNumberFormat="1" applyBorder="1" applyAlignment="1" applyProtection="1">
      <alignment shrinkToFit="1"/>
      <protection locked="0"/>
    </xf>
    <xf numFmtId="14" fontId="0" fillId="9" borderId="94" xfId="0" applyNumberFormat="1" applyFill="1" applyBorder="1" applyAlignment="1" applyProtection="1">
      <alignment shrinkToFit="1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6" borderId="3" xfId="0" applyFill="1" applyBorder="1" applyAlignment="1" applyProtection="1">
      <alignment horizontal="center" vertical="center" shrinkToFit="1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21" fillId="4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vertical="center"/>
      <protection locked="0"/>
    </xf>
    <xf numFmtId="14" fontId="0" fillId="5" borderId="34" xfId="0" applyNumberFormat="1" applyFill="1" applyBorder="1" applyAlignment="1" applyProtection="1">
      <alignment shrinkToFit="1"/>
      <protection locked="0"/>
    </xf>
    <xf numFmtId="14" fontId="0" fillId="0" borderId="107" xfId="0" applyNumberFormat="1" applyBorder="1" applyAlignment="1" applyProtection="1">
      <alignment shrinkToFit="1"/>
      <protection locked="0"/>
    </xf>
    <xf numFmtId="0" fontId="10" fillId="3" borderId="34" xfId="0" applyFont="1" applyFill="1" applyBorder="1" applyAlignment="1">
      <alignment horizontal="center" vertical="center" textRotation="255"/>
    </xf>
    <xf numFmtId="0" fontId="10" fillId="3" borderId="31" xfId="0" applyFont="1" applyFill="1" applyBorder="1" applyAlignment="1">
      <alignment horizontal="center" vertical="center" textRotation="255"/>
    </xf>
    <xf numFmtId="0" fontId="10" fillId="3" borderId="2" xfId="0" applyFont="1" applyFill="1" applyBorder="1" applyAlignment="1">
      <alignment horizontal="center" vertical="center" textRotation="255"/>
    </xf>
    <xf numFmtId="0" fontId="6" fillId="3" borderId="17" xfId="0" applyFont="1" applyFill="1" applyBorder="1" applyAlignment="1">
      <alignment horizontal="left" vertical="center" shrinkToFit="1"/>
    </xf>
    <xf numFmtId="0" fontId="6" fillId="3" borderId="36" xfId="0" applyFont="1" applyFill="1" applyBorder="1" applyAlignment="1">
      <alignment horizontal="left" vertical="center" shrinkToFit="1"/>
    </xf>
    <xf numFmtId="0" fontId="6" fillId="3" borderId="37" xfId="0" applyFont="1" applyFill="1" applyBorder="1" applyAlignment="1">
      <alignment horizontal="left" vertical="center" shrinkToFit="1"/>
    </xf>
    <xf numFmtId="177" fontId="7" fillId="3" borderId="36" xfId="0" applyNumberFormat="1" applyFont="1" applyFill="1" applyBorder="1" applyAlignment="1">
      <alignment horizontal="center" vertical="center" shrinkToFit="1"/>
    </xf>
    <xf numFmtId="177" fontId="7" fillId="3" borderId="37" xfId="0" applyNumberFormat="1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distributed"/>
    </xf>
    <xf numFmtId="0" fontId="14" fillId="3" borderId="25" xfId="0" applyFont="1" applyFill="1" applyBorder="1" applyAlignment="1">
      <alignment horizontal="distributed"/>
    </xf>
    <xf numFmtId="0" fontId="8" fillId="3" borderId="0" xfId="0" applyFont="1" applyFill="1" applyAlignment="1">
      <alignment horizontal="center"/>
    </xf>
    <xf numFmtId="31" fontId="20" fillId="3" borderId="0" xfId="0" applyNumberFormat="1" applyFont="1" applyFill="1" applyAlignment="1">
      <alignment horizontal="right"/>
    </xf>
    <xf numFmtId="31" fontId="8" fillId="3" borderId="0" xfId="0" applyNumberFormat="1" applyFont="1" applyFill="1" applyAlignment="1">
      <alignment horizontal="right"/>
    </xf>
    <xf numFmtId="0" fontId="11" fillId="3" borderId="34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32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64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0" fillId="3" borderId="120" xfId="0" applyFont="1" applyFill="1" applyBorder="1" applyAlignment="1">
      <alignment vertical="center" shrinkToFit="1"/>
    </xf>
    <xf numFmtId="0" fontId="10" fillId="3" borderId="33" xfId="0" applyFont="1" applyFill="1" applyBorder="1" applyAlignment="1">
      <alignment vertical="center" shrinkToFit="1"/>
    </xf>
    <xf numFmtId="0" fontId="6" fillId="3" borderId="119" xfId="0" applyFont="1" applyFill="1" applyBorder="1" applyAlignment="1">
      <alignment horizontal="center" vertical="center" shrinkToFit="1"/>
    </xf>
    <xf numFmtId="0" fontId="6" fillId="3" borderId="12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3" fontId="10" fillId="3" borderId="28" xfId="1" applyNumberFormat="1" applyFont="1" applyFill="1" applyBorder="1" applyAlignment="1" applyProtection="1">
      <alignment horizontal="right"/>
    </xf>
    <xf numFmtId="3" fontId="10" fillId="3" borderId="22" xfId="1" applyNumberFormat="1" applyFont="1" applyFill="1" applyBorder="1" applyAlignment="1" applyProtection="1">
      <alignment horizontal="right"/>
    </xf>
    <xf numFmtId="3" fontId="10" fillId="3" borderId="64" xfId="1" applyNumberFormat="1" applyFont="1" applyFill="1" applyBorder="1" applyAlignment="1" applyProtection="1">
      <alignment horizontal="right"/>
    </xf>
    <xf numFmtId="3" fontId="10" fillId="3" borderId="23" xfId="1" applyNumberFormat="1" applyFont="1" applyFill="1" applyBorder="1" applyAlignment="1" applyProtection="1">
      <alignment horizontal="right"/>
    </xf>
    <xf numFmtId="3" fontId="10" fillId="3" borderId="63" xfId="1" applyNumberFormat="1" applyFont="1" applyFill="1" applyBorder="1" applyAlignment="1" applyProtection="1">
      <alignment horizontal="right"/>
    </xf>
    <xf numFmtId="3" fontId="10" fillId="3" borderId="25" xfId="1" applyNumberFormat="1" applyFont="1" applyFill="1" applyBorder="1" applyAlignment="1" applyProtection="1">
      <alignment horizontal="right"/>
    </xf>
    <xf numFmtId="3" fontId="10" fillId="3" borderId="27" xfId="1" applyNumberFormat="1" applyFont="1" applyFill="1" applyBorder="1" applyAlignment="1" applyProtection="1">
      <alignment horizontal="right"/>
    </xf>
    <xf numFmtId="3" fontId="6" fillId="3" borderId="45" xfId="0" applyNumberFormat="1" applyFont="1" applyFill="1" applyBorder="1" applyAlignment="1">
      <alignment horizontal="center"/>
    </xf>
    <xf numFmtId="3" fontId="6" fillId="3" borderId="42" xfId="0" applyNumberFormat="1" applyFont="1" applyFill="1" applyBorder="1" applyAlignment="1">
      <alignment horizontal="center"/>
    </xf>
    <xf numFmtId="3" fontId="6" fillId="3" borderId="43" xfId="0" applyNumberFormat="1" applyFont="1" applyFill="1" applyBorder="1" applyAlignment="1">
      <alignment horizontal="center"/>
    </xf>
    <xf numFmtId="9" fontId="0" fillId="3" borderId="41" xfId="2" applyFont="1" applyFill="1" applyBorder="1" applyAlignment="1" applyProtection="1">
      <alignment horizontal="right"/>
      <protection locked="0"/>
    </xf>
    <xf numFmtId="9" fontId="6" fillId="3" borderId="43" xfId="2" applyFont="1" applyFill="1" applyBorder="1" applyAlignment="1" applyProtection="1">
      <alignment horizontal="right"/>
      <protection locked="0"/>
    </xf>
    <xf numFmtId="6" fontId="7" fillId="3" borderId="41" xfId="3" applyNumberFormat="1" applyFont="1" applyFill="1" applyBorder="1" applyAlignment="1">
      <alignment horizontal="center" shrinkToFit="1"/>
    </xf>
    <xf numFmtId="6" fontId="7" fillId="3" borderId="42" xfId="3" applyNumberFormat="1" applyFont="1" applyFill="1" applyBorder="1" applyAlignment="1">
      <alignment horizontal="center" shrinkToFit="1"/>
    </xf>
    <xf numFmtId="3" fontId="6" fillId="3" borderId="38" xfId="0" applyNumberFormat="1" applyFont="1" applyFill="1" applyBorder="1" applyAlignment="1">
      <alignment horizontal="center"/>
    </xf>
    <xf numFmtId="3" fontId="6" fillId="3" borderId="44" xfId="0" applyNumberFormat="1" applyFont="1" applyFill="1" applyBorder="1" applyAlignment="1">
      <alignment horizontal="center"/>
    </xf>
    <xf numFmtId="183" fontId="9" fillId="3" borderId="45" xfId="1" applyNumberFormat="1" applyFont="1" applyFill="1" applyBorder="1" applyAlignment="1">
      <alignment horizontal="right"/>
    </xf>
    <xf numFmtId="183" fontId="9" fillId="3" borderId="42" xfId="1" applyNumberFormat="1" applyFont="1" applyFill="1" applyBorder="1" applyAlignment="1">
      <alignment horizontal="right"/>
    </xf>
    <xf numFmtId="183" fontId="9" fillId="3" borderId="46" xfId="1" applyNumberFormat="1" applyFont="1" applyFill="1" applyBorder="1" applyAlignment="1">
      <alignment horizontal="right"/>
    </xf>
    <xf numFmtId="0" fontId="13" fillId="3" borderId="64" xfId="0" applyFont="1" applyFill="1" applyBorder="1" applyAlignment="1">
      <alignment horizontal="left" vertical="center" shrinkToFit="1"/>
    </xf>
    <xf numFmtId="0" fontId="13" fillId="3" borderId="18" xfId="0" applyFont="1" applyFill="1" applyBorder="1" applyAlignment="1">
      <alignment horizontal="left" vertical="center" shrinkToFit="1"/>
    </xf>
    <xf numFmtId="0" fontId="10" fillId="3" borderId="5" xfId="0" applyNumberFormat="1" applyFont="1" applyFill="1" applyBorder="1" applyAlignment="1" applyProtection="1">
      <alignment horizontal="right"/>
      <protection locked="0"/>
    </xf>
    <xf numFmtId="0" fontId="10" fillId="3" borderId="21" xfId="0" applyNumberFormat="1" applyFont="1" applyFill="1" applyBorder="1" applyAlignment="1" applyProtection="1">
      <alignment horizontal="right"/>
      <protection locked="0"/>
    </xf>
    <xf numFmtId="0" fontId="10" fillId="3" borderId="6" xfId="0" applyNumberFormat="1" applyFont="1" applyFill="1" applyBorder="1" applyAlignment="1" applyProtection="1">
      <alignment horizontal="right"/>
      <protection locked="0"/>
    </xf>
    <xf numFmtId="0" fontId="10" fillId="3" borderId="11" xfId="0" applyNumberFormat="1" applyFont="1" applyFill="1" applyBorder="1" applyAlignment="1" applyProtection="1">
      <alignment horizontal="right"/>
      <protection locked="0"/>
    </xf>
    <xf numFmtId="0" fontId="6" fillId="3" borderId="28" xfId="0" applyNumberFormat="1" applyFont="1" applyFill="1" applyBorder="1" applyAlignment="1" applyProtection="1">
      <alignment horizontal="left"/>
      <protection locked="0"/>
    </xf>
    <xf numFmtId="0" fontId="6" fillId="3" borderId="22" xfId="0" applyNumberFormat="1" applyFont="1" applyFill="1" applyBorder="1" applyAlignment="1" applyProtection="1">
      <alignment horizontal="left"/>
      <protection locked="0"/>
    </xf>
    <xf numFmtId="0" fontId="6" fillId="3" borderId="18" xfId="0" applyNumberFormat="1" applyFont="1" applyFill="1" applyBorder="1" applyAlignment="1" applyProtection="1">
      <alignment horizontal="left"/>
      <protection locked="0"/>
    </xf>
    <xf numFmtId="0" fontId="6" fillId="3" borderId="32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0" fontId="6" fillId="3" borderId="19" xfId="0" applyNumberFormat="1" applyFont="1" applyFill="1" applyBorder="1" applyAlignment="1" applyProtection="1">
      <alignment horizontal="left"/>
      <protection locked="0"/>
    </xf>
    <xf numFmtId="179" fontId="11" fillId="3" borderId="3" xfId="0" applyNumberFormat="1" applyFont="1" applyFill="1" applyBorder="1" applyAlignment="1" applyProtection="1">
      <alignment horizontal="right"/>
      <protection locked="0"/>
    </xf>
    <xf numFmtId="179" fontId="11" fillId="3" borderId="34" xfId="0" applyNumberFormat="1" applyFont="1" applyFill="1" applyBorder="1" applyAlignment="1" applyProtection="1">
      <alignment horizontal="right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34" xfId="0" applyFont="1" applyFill="1" applyBorder="1" applyAlignment="1" applyProtection="1">
      <alignment horizontal="center"/>
      <protection locked="0"/>
    </xf>
    <xf numFmtId="38" fontId="10" fillId="3" borderId="3" xfId="1" applyNumberFormat="1" applyFont="1" applyFill="1" applyBorder="1" applyAlignment="1" applyProtection="1">
      <alignment horizontal="right"/>
      <protection locked="0"/>
    </xf>
    <xf numFmtId="38" fontId="10" fillId="3" borderId="34" xfId="1" applyNumberFormat="1" applyFont="1" applyFill="1" applyBorder="1" applyAlignment="1" applyProtection="1">
      <alignment horizontal="right"/>
      <protection locked="0"/>
    </xf>
    <xf numFmtId="3" fontId="10" fillId="3" borderId="33" xfId="1" applyNumberFormat="1" applyFont="1" applyFill="1" applyBorder="1" applyAlignment="1" applyProtection="1">
      <alignment horizontal="right"/>
    </xf>
    <xf numFmtId="3" fontId="10" fillId="3" borderId="1" xfId="1" applyNumberFormat="1" applyFont="1" applyFill="1" applyBorder="1" applyAlignment="1" applyProtection="1">
      <alignment horizontal="right"/>
    </xf>
    <xf numFmtId="3" fontId="10" fillId="3" borderId="47" xfId="1" applyNumberFormat="1" applyFont="1" applyFill="1" applyBorder="1" applyAlignment="1" applyProtection="1">
      <alignment horizontal="right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 applyProtection="1">
      <alignment horizontal="left" shrinkToFit="1"/>
      <protection locked="0"/>
    </xf>
    <xf numFmtId="0" fontId="6" fillId="3" borderId="36" xfId="0" applyNumberFormat="1" applyFont="1" applyFill="1" applyBorder="1" applyAlignment="1" applyProtection="1">
      <alignment horizontal="left" shrinkToFit="1"/>
      <protection locked="0"/>
    </xf>
    <xf numFmtId="0" fontId="6" fillId="3" borderId="37" xfId="0" applyNumberFormat="1" applyFont="1" applyFill="1" applyBorder="1" applyAlignment="1" applyProtection="1">
      <alignment horizontal="left" shrinkToFit="1"/>
      <protection locked="0"/>
    </xf>
    <xf numFmtId="3" fontId="10" fillId="3" borderId="3" xfId="0" applyNumberFormat="1" applyFont="1" applyFill="1" applyBorder="1" applyAlignment="1" applyProtection="1">
      <alignment horizontal="right"/>
      <protection locked="0"/>
    </xf>
    <xf numFmtId="3" fontId="10" fillId="3" borderId="3" xfId="0" applyNumberFormat="1" applyFont="1" applyFill="1" applyBorder="1" applyAlignment="1" applyProtection="1">
      <alignment horizontal="right"/>
    </xf>
    <xf numFmtId="3" fontId="10" fillId="3" borderId="17" xfId="0" applyNumberFormat="1" applyFont="1" applyFill="1" applyBorder="1" applyAlignment="1" applyProtection="1">
      <alignment horizontal="right"/>
    </xf>
    <xf numFmtId="3" fontId="10" fillId="3" borderId="8" xfId="0" applyNumberFormat="1" applyFont="1" applyFill="1" applyBorder="1" applyAlignment="1" applyProtection="1">
      <alignment horizontal="right"/>
    </xf>
    <xf numFmtId="0" fontId="6" fillId="3" borderId="5" xfId="0" applyNumberFormat="1" applyFont="1" applyFill="1" applyBorder="1" applyAlignment="1" applyProtection="1">
      <alignment horizontal="right"/>
      <protection locked="0"/>
    </xf>
    <xf numFmtId="0" fontId="6" fillId="3" borderId="6" xfId="0" applyNumberFormat="1" applyFont="1" applyFill="1" applyBorder="1" applyAlignment="1" applyProtection="1">
      <alignment horizontal="right"/>
      <protection locked="0"/>
    </xf>
    <xf numFmtId="0" fontId="6" fillId="3" borderId="28" xfId="0" applyNumberFormat="1" applyFont="1" applyFill="1" applyBorder="1" applyAlignment="1" applyProtection="1">
      <alignment horizontal="left" shrinkToFit="1"/>
      <protection locked="0"/>
    </xf>
    <xf numFmtId="0" fontId="6" fillId="3" borderId="22" xfId="0" applyNumberFormat="1" applyFont="1" applyFill="1" applyBorder="1" applyAlignment="1" applyProtection="1">
      <alignment horizontal="left" shrinkToFit="1"/>
      <protection locked="0"/>
    </xf>
    <xf numFmtId="0" fontId="6" fillId="3" borderId="18" xfId="0" applyNumberFormat="1" applyFont="1" applyFill="1" applyBorder="1" applyAlignment="1" applyProtection="1">
      <alignment horizontal="left" shrinkToFit="1"/>
      <protection locked="0"/>
    </xf>
    <xf numFmtId="0" fontId="6" fillId="3" borderId="33" xfId="0" applyNumberFormat="1" applyFont="1" applyFill="1" applyBorder="1" applyAlignment="1" applyProtection="1">
      <alignment horizontal="left" shrinkToFit="1"/>
      <protection locked="0"/>
    </xf>
    <xf numFmtId="0" fontId="6" fillId="3" borderId="1" xfId="0" applyNumberFormat="1" applyFont="1" applyFill="1" applyBorder="1" applyAlignment="1" applyProtection="1">
      <alignment horizontal="left" shrinkToFit="1"/>
      <protection locked="0"/>
    </xf>
    <xf numFmtId="0" fontId="6" fillId="3" borderId="4" xfId="0" applyNumberFormat="1" applyFont="1" applyFill="1" applyBorder="1" applyAlignment="1" applyProtection="1">
      <alignment horizontal="left" shrinkToFit="1"/>
      <protection locked="0"/>
    </xf>
    <xf numFmtId="181" fontId="11" fillId="3" borderId="3" xfId="0" applyNumberFormat="1" applyFont="1" applyFill="1" applyBorder="1" applyAlignment="1" applyProtection="1">
      <alignment horizontal="center"/>
      <protection locked="0"/>
    </xf>
    <xf numFmtId="3" fontId="10" fillId="3" borderId="3" xfId="0" applyNumberFormat="1" applyFont="1" applyFill="1" applyBorder="1" applyAlignment="1" applyProtection="1">
      <alignment horizontal="center"/>
      <protection locked="0"/>
    </xf>
    <xf numFmtId="0" fontId="10" fillId="3" borderId="51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distributed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distributed" vertical="center"/>
    </xf>
    <xf numFmtId="0" fontId="10" fillId="3" borderId="13" xfId="0" applyFont="1" applyFill="1" applyBorder="1" applyAlignment="1">
      <alignment horizontal="distributed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distributed" vertical="center"/>
    </xf>
    <xf numFmtId="0" fontId="10" fillId="3" borderId="34" xfId="0" applyFont="1" applyFill="1" applyBorder="1" applyAlignment="1">
      <alignment horizontal="distributed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182" fontId="8" fillId="3" borderId="34" xfId="0" applyNumberFormat="1" applyFont="1" applyFill="1" applyBorder="1" applyAlignment="1">
      <alignment horizontal="center" vertical="center"/>
    </xf>
    <xf numFmtId="182" fontId="8" fillId="3" borderId="35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distributed" vertical="center" justifyLastLine="1"/>
    </xf>
    <xf numFmtId="3" fontId="10" fillId="3" borderId="3" xfId="1" applyNumberFormat="1" applyFont="1" applyFill="1" applyBorder="1" applyAlignment="1" applyProtection="1">
      <alignment horizontal="right"/>
    </xf>
    <xf numFmtId="3" fontId="10" fillId="3" borderId="17" xfId="1" applyNumberFormat="1" applyFont="1" applyFill="1" applyBorder="1" applyAlignment="1" applyProtection="1">
      <alignment horizontal="right"/>
    </xf>
    <xf numFmtId="3" fontId="10" fillId="3" borderId="8" xfId="1" applyNumberFormat="1" applyFont="1" applyFill="1" applyBorder="1" applyAlignment="1" applyProtection="1">
      <alignment horizontal="right"/>
    </xf>
    <xf numFmtId="0" fontId="6" fillId="3" borderId="21" xfId="0" applyNumberFormat="1" applyFont="1" applyFill="1" applyBorder="1" applyAlignment="1" applyProtection="1">
      <alignment horizontal="right"/>
      <protection locked="0"/>
    </xf>
    <xf numFmtId="0" fontId="6" fillId="3" borderId="58" xfId="0" applyNumberFormat="1" applyFont="1" applyFill="1" applyBorder="1" applyAlignment="1" applyProtection="1">
      <alignment horizontal="right"/>
      <protection locked="0"/>
    </xf>
    <xf numFmtId="0" fontId="8" fillId="3" borderId="14" xfId="0" applyFont="1" applyFill="1" applyBorder="1" applyAlignment="1">
      <alignment horizontal="distributed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15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8" fillId="3" borderId="51" xfId="0" applyFont="1" applyFill="1" applyBorder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/>
    </xf>
    <xf numFmtId="5" fontId="5" fillId="3" borderId="2" xfId="0" applyNumberFormat="1" applyFont="1" applyFill="1" applyBorder="1" applyAlignment="1">
      <alignment horizontal="right"/>
    </xf>
    <xf numFmtId="5" fontId="5" fillId="3" borderId="16" xfId="0" applyNumberFormat="1" applyFont="1" applyFill="1" applyBorder="1" applyAlignment="1">
      <alignment horizontal="right"/>
    </xf>
    <xf numFmtId="5" fontId="5" fillId="3" borderId="3" xfId="0" applyNumberFormat="1" applyFont="1" applyFill="1" applyBorder="1" applyAlignment="1">
      <alignment horizontal="right"/>
    </xf>
    <xf numFmtId="5" fontId="5" fillId="3" borderId="8" xfId="0" applyNumberFormat="1" applyFont="1" applyFill="1" applyBorder="1" applyAlignment="1">
      <alignment horizontal="right"/>
    </xf>
    <xf numFmtId="5" fontId="5" fillId="3" borderId="7" xfId="0" applyNumberFormat="1" applyFont="1" applyFill="1" applyBorder="1" applyAlignment="1">
      <alignment horizontal="right"/>
    </xf>
    <xf numFmtId="5" fontId="5" fillId="3" borderId="9" xfId="0" applyNumberFormat="1" applyFont="1" applyFill="1" applyBorder="1" applyAlignment="1">
      <alignment horizontal="right"/>
    </xf>
    <xf numFmtId="0" fontId="8" fillId="3" borderId="54" xfId="0" applyFont="1" applyFill="1" applyBorder="1" applyAlignment="1">
      <alignment horizontal="distributed" vertical="center"/>
    </xf>
    <xf numFmtId="0" fontId="8" fillId="3" borderId="13" xfId="0" applyFont="1" applyFill="1" applyBorder="1" applyAlignment="1">
      <alignment horizontal="distributed" vertical="center"/>
    </xf>
    <xf numFmtId="5" fontId="9" fillId="3" borderId="59" xfId="0" applyNumberFormat="1" applyFont="1" applyFill="1" applyBorder="1" applyAlignment="1"/>
    <xf numFmtId="5" fontId="9" fillId="3" borderId="60" xfId="0" applyNumberFormat="1" applyFont="1" applyFill="1" applyBorder="1" applyAlignment="1"/>
    <xf numFmtId="5" fontId="9" fillId="3" borderId="61" xfId="0" applyNumberFormat="1" applyFont="1" applyFill="1" applyBorder="1" applyAlignment="1"/>
    <xf numFmtId="5" fontId="9" fillId="3" borderId="32" xfId="0" applyNumberFormat="1" applyFont="1" applyFill="1" applyBorder="1" applyAlignment="1"/>
    <xf numFmtId="5" fontId="9" fillId="3" borderId="0" xfId="0" applyNumberFormat="1" applyFont="1" applyFill="1" applyBorder="1" applyAlignment="1"/>
    <xf numFmtId="5" fontId="9" fillId="3" borderId="62" xfId="0" applyNumberFormat="1" applyFont="1" applyFill="1" applyBorder="1" applyAlignment="1"/>
    <xf numFmtId="5" fontId="9" fillId="3" borderId="63" xfId="0" applyNumberFormat="1" applyFont="1" applyFill="1" applyBorder="1" applyAlignment="1"/>
    <xf numFmtId="5" fontId="9" fillId="3" borderId="25" xfId="0" applyNumberFormat="1" applyFont="1" applyFill="1" applyBorder="1" applyAlignment="1"/>
    <xf numFmtId="5" fontId="9" fillId="3" borderId="27" xfId="0" applyNumberFormat="1" applyFont="1" applyFill="1" applyBorder="1" applyAlignment="1"/>
    <xf numFmtId="0" fontId="8" fillId="3" borderId="55" xfId="0" applyFont="1" applyFill="1" applyBorder="1" applyAlignment="1">
      <alignment horizontal="distributed" vertical="center"/>
    </xf>
    <xf numFmtId="0" fontId="8" fillId="3" borderId="34" xfId="0" applyFont="1" applyFill="1" applyBorder="1" applyAlignment="1">
      <alignment horizontal="distributed" vertical="center"/>
    </xf>
    <xf numFmtId="5" fontId="5" fillId="3" borderId="3" xfId="0" applyNumberFormat="1" applyFont="1" applyFill="1" applyBorder="1" applyAlignment="1"/>
    <xf numFmtId="5" fontId="5" fillId="3" borderId="8" xfId="0" applyNumberFormat="1" applyFont="1" applyFill="1" applyBorder="1" applyAlignment="1"/>
    <xf numFmtId="5" fontId="5" fillId="3" borderId="34" xfId="0" applyNumberFormat="1" applyFont="1" applyFill="1" applyBorder="1" applyAlignment="1"/>
    <xf numFmtId="5" fontId="5" fillId="3" borderId="35" xfId="0" applyNumberFormat="1" applyFont="1" applyFill="1" applyBorder="1" applyAlignment="1"/>
    <xf numFmtId="5" fontId="5" fillId="3" borderId="59" xfId="0" applyNumberFormat="1" applyFont="1" applyFill="1" applyBorder="1" applyAlignment="1"/>
    <xf numFmtId="5" fontId="5" fillId="3" borderId="60" xfId="0" applyNumberFormat="1" applyFont="1" applyFill="1" applyBorder="1" applyAlignment="1"/>
    <xf numFmtId="5" fontId="5" fillId="3" borderId="61" xfId="0" applyNumberFormat="1" applyFont="1" applyFill="1" applyBorder="1" applyAlignment="1"/>
    <xf numFmtId="5" fontId="5" fillId="3" borderId="32" xfId="0" applyNumberFormat="1" applyFont="1" applyFill="1" applyBorder="1" applyAlignment="1"/>
    <xf numFmtId="5" fontId="5" fillId="3" borderId="0" xfId="0" applyNumberFormat="1" applyFont="1" applyFill="1" applyBorder="1" applyAlignment="1"/>
    <xf numFmtId="5" fontId="5" fillId="3" borderId="62" xfId="0" applyNumberFormat="1" applyFont="1" applyFill="1" applyBorder="1" applyAlignment="1"/>
    <xf numFmtId="5" fontId="5" fillId="3" borderId="33" xfId="0" applyNumberFormat="1" applyFont="1" applyFill="1" applyBorder="1" applyAlignment="1"/>
    <xf numFmtId="5" fontId="5" fillId="3" borderId="1" xfId="0" applyNumberFormat="1" applyFont="1" applyFill="1" applyBorder="1" applyAlignment="1"/>
    <xf numFmtId="5" fontId="5" fillId="3" borderId="47" xfId="0" applyNumberFormat="1" applyFont="1" applyFill="1" applyBorder="1" applyAlignment="1"/>
    <xf numFmtId="5" fontId="13" fillId="3" borderId="54" xfId="0" applyNumberFormat="1" applyFont="1" applyFill="1" applyBorder="1" applyAlignment="1">
      <alignment horizontal="center"/>
    </xf>
    <xf numFmtId="5" fontId="13" fillId="3" borderId="13" xfId="0" applyNumberFormat="1" applyFont="1" applyFill="1" applyBorder="1" applyAlignment="1">
      <alignment horizontal="center"/>
    </xf>
    <xf numFmtId="5" fontId="13" fillId="3" borderId="30" xfId="0" applyNumberFormat="1" applyFont="1" applyFill="1" applyBorder="1" applyAlignment="1">
      <alignment horizontal="center" vertical="center"/>
    </xf>
    <xf numFmtId="5" fontId="13" fillId="3" borderId="49" xfId="0" applyNumberFormat="1" applyFont="1" applyFill="1" applyBorder="1" applyAlignment="1">
      <alignment horizontal="center" vertical="center"/>
    </xf>
    <xf numFmtId="5" fontId="13" fillId="3" borderId="50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9" fillId="3" borderId="0" xfId="0" applyNumberFormat="1" applyFont="1" applyFill="1" applyAlignment="1">
      <alignment horizontal="center" shrinkToFit="1"/>
    </xf>
    <xf numFmtId="0" fontId="29" fillId="3" borderId="25" xfId="0" applyNumberFormat="1" applyFont="1" applyFill="1" applyBorder="1" applyAlignment="1">
      <alignment horizontal="center" shrinkToFit="1"/>
    </xf>
    <xf numFmtId="0" fontId="5" fillId="3" borderId="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0" fontId="7" fillId="3" borderId="0" xfId="0" applyFont="1" applyFill="1" applyAlignment="1">
      <alignment horizontal="left" shrinkToFit="1"/>
    </xf>
    <xf numFmtId="0" fontId="7" fillId="3" borderId="25" xfId="0" applyFont="1" applyFill="1" applyBorder="1" applyAlignment="1">
      <alignment horizontal="left" shrinkToFit="1"/>
    </xf>
    <xf numFmtId="0" fontId="11" fillId="3" borderId="32" xfId="0" applyFont="1" applyFill="1" applyBorder="1" applyAlignment="1">
      <alignment horizontal="left"/>
    </xf>
    <xf numFmtId="0" fontId="11" fillId="3" borderId="3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9" fillId="3" borderId="0" xfId="0" applyFont="1" applyFill="1" applyAlignment="1">
      <alignment horizontal="left" shrinkToFit="1"/>
    </xf>
    <xf numFmtId="0" fontId="11" fillId="3" borderId="28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horizontal="left" vertical="center" shrinkToFit="1"/>
    </xf>
    <xf numFmtId="0" fontId="28" fillId="3" borderId="0" xfId="0" applyFont="1" applyFill="1" applyBorder="1" applyAlignment="1">
      <alignment vertical="center" shrinkToFit="1"/>
    </xf>
    <xf numFmtId="0" fontId="17" fillId="3" borderId="0" xfId="0" applyFont="1" applyFill="1" applyAlignment="1" applyProtection="1">
      <alignment horizontal="center"/>
      <protection locked="0"/>
    </xf>
    <xf numFmtId="0" fontId="17" fillId="3" borderId="25" xfId="0" applyFont="1" applyFill="1" applyBorder="1" applyAlignment="1" applyProtection="1">
      <alignment horizontal="center"/>
      <protection locked="0"/>
    </xf>
    <xf numFmtId="0" fontId="19" fillId="3" borderId="0" xfId="0" applyFont="1" applyFill="1" applyBorder="1" applyAlignment="1"/>
    <xf numFmtId="0" fontId="1" fillId="3" borderId="0" xfId="0" applyFont="1" applyFill="1" applyAlignment="1"/>
    <xf numFmtId="49" fontId="0" fillId="8" borderId="17" xfId="0" applyNumberFormat="1" applyFill="1" applyBorder="1" applyAlignment="1" applyProtection="1">
      <alignment horizontal="left"/>
      <protection locked="0"/>
    </xf>
    <xf numFmtId="49" fontId="1" fillId="8" borderId="37" xfId="0" applyNumberFormat="1" applyFont="1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37" xfId="0" applyFill="1" applyBorder="1" applyAlignment="1" applyProtection="1">
      <alignment horizontal="left"/>
      <protection locked="0"/>
    </xf>
    <xf numFmtId="178" fontId="0" fillId="4" borderId="17" xfId="0" applyNumberFormat="1" applyFill="1" applyBorder="1" applyAlignment="1" applyProtection="1">
      <alignment horizontal="left"/>
      <protection locked="0"/>
    </xf>
    <xf numFmtId="178" fontId="0" fillId="4" borderId="37" xfId="0" applyNumberFormat="1" applyFill="1" applyBorder="1" applyAlignment="1" applyProtection="1">
      <alignment horizontal="left"/>
      <protection locked="0"/>
    </xf>
    <xf numFmtId="49" fontId="0" fillId="4" borderId="17" xfId="0" applyNumberFormat="1" applyFill="1" applyBorder="1" applyAlignment="1" applyProtection="1">
      <alignment horizontal="left"/>
      <protection locked="0"/>
    </xf>
    <xf numFmtId="49" fontId="0" fillId="4" borderId="37" xfId="0" applyNumberFormat="1" applyFill="1" applyBorder="1" applyAlignment="1" applyProtection="1">
      <alignment horizontal="left"/>
      <protection locked="0"/>
    </xf>
    <xf numFmtId="0" fontId="21" fillId="4" borderId="17" xfId="0" applyFont="1" applyFill="1" applyBorder="1" applyAlignment="1" applyProtection="1">
      <alignment horizontal="left"/>
      <protection locked="0"/>
    </xf>
    <xf numFmtId="0" fontId="21" fillId="4" borderId="36" xfId="0" applyFont="1" applyFill="1" applyBorder="1" applyAlignment="1" applyProtection="1">
      <alignment horizontal="left"/>
      <protection locked="0"/>
    </xf>
    <xf numFmtId="0" fontId="21" fillId="4" borderId="37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0" fontId="0" fillId="7" borderId="36" xfId="0" applyFill="1" applyBorder="1" applyAlignment="1" applyProtection="1">
      <alignment horizontal="left"/>
      <protection locked="0"/>
    </xf>
    <xf numFmtId="0" fontId="0" fillId="7" borderId="37" xfId="0" applyFill="1" applyBorder="1" applyAlignment="1" applyProtection="1">
      <alignment horizontal="left"/>
      <protection locked="0"/>
    </xf>
    <xf numFmtId="0" fontId="29" fillId="2" borderId="0" xfId="0" applyNumberFormat="1" applyFont="1" applyFill="1" applyAlignment="1">
      <alignment horizontal="center" shrinkToFit="1"/>
    </xf>
    <xf numFmtId="0" fontId="29" fillId="2" borderId="25" xfId="0" applyNumberFormat="1" applyFont="1" applyFill="1" applyBorder="1" applyAlignment="1">
      <alignment horizontal="center" shrinkToFit="1"/>
    </xf>
    <xf numFmtId="0" fontId="6" fillId="3" borderId="64" xfId="0" applyNumberFormat="1" applyFont="1" applyFill="1" applyBorder="1" applyAlignment="1" applyProtection="1">
      <alignment horizontal="left" shrinkToFit="1"/>
      <protection locked="0"/>
    </xf>
    <xf numFmtId="181" fontId="11" fillId="3" borderId="34" xfId="0" applyNumberFormat="1" applyFont="1" applyFill="1" applyBorder="1" applyAlignment="1" applyProtection="1">
      <alignment horizontal="center"/>
      <protection locked="0"/>
    </xf>
    <xf numFmtId="181" fontId="11" fillId="3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right"/>
    </xf>
    <xf numFmtId="3" fontId="10" fillId="3" borderId="17" xfId="0" applyNumberFormat="1" applyFont="1" applyFill="1" applyBorder="1" applyAlignment="1" applyProtection="1">
      <alignment horizontal="right"/>
      <protection locked="0"/>
    </xf>
    <xf numFmtId="3" fontId="10" fillId="3" borderId="37" xfId="0" applyNumberFormat="1" applyFont="1" applyFill="1" applyBorder="1" applyAlignment="1" applyProtection="1">
      <alignment horizontal="right"/>
      <protection locked="0"/>
    </xf>
    <xf numFmtId="3" fontId="10" fillId="3" borderId="36" xfId="1" applyNumberFormat="1" applyFont="1" applyFill="1" applyBorder="1" applyAlignment="1" applyProtection="1">
      <alignment horizontal="right"/>
    </xf>
    <xf numFmtId="3" fontId="10" fillId="3" borderId="84" xfId="1" applyNumberFormat="1" applyFont="1" applyFill="1" applyBorder="1" applyAlignment="1" applyProtection="1">
      <alignment horizontal="right"/>
    </xf>
    <xf numFmtId="31" fontId="8" fillId="2" borderId="0" xfId="0" applyNumberFormat="1" applyFont="1" applyFill="1" applyAlignment="1">
      <alignment horizontal="center"/>
    </xf>
    <xf numFmtId="0" fontId="30" fillId="2" borderId="17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0" fillId="3" borderId="111" xfId="0" applyNumberFormat="1" applyFont="1" applyFill="1" applyBorder="1" applyAlignment="1" applyProtection="1">
      <alignment horizontal="right"/>
      <protection locked="0"/>
    </xf>
    <xf numFmtId="0" fontId="10" fillId="3" borderId="115" xfId="0" applyNumberFormat="1" applyFont="1" applyFill="1" applyBorder="1" applyAlignment="1" applyProtection="1">
      <alignment horizontal="right"/>
      <protection locked="0"/>
    </xf>
    <xf numFmtId="0" fontId="10" fillId="3" borderId="109" xfId="0" applyNumberFormat="1" applyFont="1" applyFill="1" applyBorder="1" applyAlignment="1" applyProtection="1">
      <alignment horizontal="right"/>
      <protection locked="0"/>
    </xf>
    <xf numFmtId="0" fontId="10" fillId="3" borderId="114" xfId="0" applyNumberFormat="1" applyFont="1" applyFill="1" applyBorder="1" applyAlignment="1" applyProtection="1">
      <alignment horizontal="right"/>
      <protection locked="0"/>
    </xf>
    <xf numFmtId="0" fontId="6" fillId="3" borderId="64" xfId="0" applyNumberFormat="1" applyFont="1" applyFill="1" applyBorder="1" applyAlignment="1" applyProtection="1">
      <alignment horizontal="left"/>
      <protection locked="0"/>
    </xf>
    <xf numFmtId="0" fontId="6" fillId="3" borderId="63" xfId="0" applyNumberFormat="1" applyFont="1" applyFill="1" applyBorder="1" applyAlignment="1" applyProtection="1">
      <alignment horizontal="left"/>
      <protection locked="0"/>
    </xf>
    <xf numFmtId="0" fontId="6" fillId="3" borderId="25" xfId="0" applyNumberFormat="1" applyFont="1" applyFill="1" applyBorder="1" applyAlignment="1" applyProtection="1">
      <alignment horizontal="left"/>
      <protection locked="0"/>
    </xf>
    <xf numFmtId="0" fontId="6" fillId="3" borderId="26" xfId="0" applyNumberFormat="1" applyFont="1" applyFill="1" applyBorder="1" applyAlignment="1" applyProtection="1">
      <alignment horizontal="left"/>
      <protection locked="0"/>
    </xf>
    <xf numFmtId="179" fontId="11" fillId="3" borderId="113" xfId="0" applyNumberFormat="1" applyFont="1" applyFill="1" applyBorder="1" applyAlignment="1" applyProtection="1">
      <alignment horizontal="right"/>
      <protection locked="0"/>
    </xf>
    <xf numFmtId="0" fontId="10" fillId="3" borderId="113" xfId="0" applyFont="1" applyFill="1" applyBorder="1" applyAlignment="1" applyProtection="1">
      <alignment horizontal="center"/>
      <protection locked="0"/>
    </xf>
    <xf numFmtId="38" fontId="10" fillId="3" borderId="28" xfId="1" applyNumberFormat="1" applyFont="1" applyFill="1" applyBorder="1" applyAlignment="1" applyProtection="1">
      <alignment horizontal="right"/>
      <protection locked="0"/>
    </xf>
    <xf numFmtId="38" fontId="10" fillId="3" borderId="18" xfId="1" applyNumberFormat="1" applyFont="1" applyFill="1" applyBorder="1" applyAlignment="1" applyProtection="1">
      <alignment horizontal="right"/>
      <protection locked="0"/>
    </xf>
    <xf numFmtId="38" fontId="10" fillId="3" borderId="63" xfId="1" applyNumberFormat="1" applyFont="1" applyFill="1" applyBorder="1" applyAlignment="1" applyProtection="1">
      <alignment horizontal="right"/>
      <protection locked="0"/>
    </xf>
    <xf numFmtId="38" fontId="10" fillId="3" borderId="26" xfId="1" applyNumberFormat="1" applyFont="1" applyFill="1" applyBorder="1" applyAlignment="1" applyProtection="1">
      <alignment horizontal="right"/>
      <protection locked="0"/>
    </xf>
    <xf numFmtId="3" fontId="10" fillId="3" borderId="36" xfId="0" applyNumberFormat="1" applyFont="1" applyFill="1" applyBorder="1" applyAlignment="1" applyProtection="1">
      <alignment horizontal="right"/>
    </xf>
    <xf numFmtId="3" fontId="10" fillId="3" borderId="84" xfId="0" applyNumberFormat="1" applyFont="1" applyFill="1" applyBorder="1" applyAlignment="1" applyProtection="1">
      <alignment horizontal="right"/>
    </xf>
    <xf numFmtId="3" fontId="10" fillId="3" borderId="34" xfId="0" applyNumberFormat="1" applyFont="1" applyFill="1" applyBorder="1" applyAlignment="1" applyProtection="1">
      <alignment horizontal="center"/>
      <protection locked="0"/>
    </xf>
    <xf numFmtId="3" fontId="10" fillId="3" borderId="2" xfId="0" applyNumberFormat="1" applyFont="1" applyFill="1" applyBorder="1" applyAlignment="1" applyProtection="1">
      <alignment horizontal="center"/>
      <protection locked="0"/>
    </xf>
    <xf numFmtId="38" fontId="10" fillId="3" borderId="33" xfId="1" applyNumberFormat="1" applyFont="1" applyFill="1" applyBorder="1" applyAlignment="1" applyProtection="1">
      <alignment horizontal="right"/>
      <protection locked="0"/>
    </xf>
    <xf numFmtId="38" fontId="10" fillId="3" borderId="4" xfId="1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>
      <alignment horizontal="left" vertical="center" shrinkToFit="1"/>
    </xf>
    <xf numFmtId="0" fontId="6" fillId="3" borderId="111" xfId="0" applyNumberFormat="1" applyFont="1" applyFill="1" applyBorder="1" applyAlignment="1" applyProtection="1">
      <alignment horizontal="right"/>
      <protection locked="0"/>
    </xf>
    <xf numFmtId="0" fontId="6" fillId="3" borderId="112" xfId="0" applyNumberFormat="1" applyFont="1" applyFill="1" applyBorder="1" applyAlignment="1" applyProtection="1">
      <alignment horizontal="right"/>
      <protection locked="0"/>
    </xf>
    <xf numFmtId="0" fontId="6" fillId="3" borderId="109" xfId="0" applyNumberFormat="1" applyFont="1" applyFill="1" applyBorder="1" applyAlignment="1" applyProtection="1">
      <alignment horizontal="right"/>
      <protection locked="0"/>
    </xf>
    <xf numFmtId="0" fontId="6" fillId="3" borderId="110" xfId="0" applyNumberFormat="1" applyFont="1" applyFill="1" applyBorder="1" applyAlignment="1" applyProtection="1">
      <alignment horizontal="right"/>
      <protection locked="0"/>
    </xf>
    <xf numFmtId="0" fontId="11" fillId="2" borderId="32" xfId="0" applyFont="1" applyFill="1" applyBorder="1" applyAlignment="1">
      <alignment horizontal="left"/>
    </xf>
    <xf numFmtId="0" fontId="11" fillId="2" borderId="3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8" fillId="2" borderId="0" xfId="0" applyFont="1" applyFill="1" applyBorder="1" applyAlignment="1">
      <alignment vertical="center" shrinkToFit="1"/>
    </xf>
    <xf numFmtId="0" fontId="10" fillId="3" borderId="2" xfId="0" applyFont="1" applyFill="1" applyBorder="1" applyAlignment="1" applyProtection="1">
      <alignment horizontal="center"/>
      <protection locked="0"/>
    </xf>
    <xf numFmtId="3" fontId="6" fillId="2" borderId="45" xfId="0" applyNumberFormat="1" applyFont="1" applyFill="1" applyBorder="1" applyAlignment="1">
      <alignment horizontal="center"/>
    </xf>
    <xf numFmtId="3" fontId="6" fillId="2" borderId="42" xfId="0" applyNumberFormat="1" applyFont="1" applyFill="1" applyBorder="1" applyAlignment="1">
      <alignment horizontal="center"/>
    </xf>
    <xf numFmtId="3" fontId="6" fillId="2" borderId="43" xfId="0" applyNumberFormat="1" applyFont="1" applyFill="1" applyBorder="1" applyAlignment="1">
      <alignment horizontal="center"/>
    </xf>
    <xf numFmtId="9" fontId="6" fillId="2" borderId="41" xfId="2" applyFont="1" applyFill="1" applyBorder="1" applyAlignment="1" applyProtection="1">
      <alignment horizontal="center"/>
      <protection locked="0"/>
    </xf>
    <xf numFmtId="9" fontId="6" fillId="2" borderId="43" xfId="2" applyFont="1" applyFill="1" applyBorder="1" applyAlignment="1" applyProtection="1">
      <alignment horizontal="center"/>
      <protection locked="0"/>
    </xf>
    <xf numFmtId="0" fontId="10" fillId="2" borderId="30" xfId="0" applyFont="1" applyFill="1" applyBorder="1" applyAlignment="1">
      <alignment horizontal="distributed" vertical="center" justifyLastLine="1"/>
    </xf>
    <xf numFmtId="0" fontId="10" fillId="2" borderId="50" xfId="0" applyFont="1" applyFill="1" applyBorder="1" applyAlignment="1">
      <alignment horizontal="distributed" vertical="center" justifyLastLine="1"/>
    </xf>
    <xf numFmtId="6" fontId="7" fillId="2" borderId="41" xfId="3" applyNumberFormat="1" applyFont="1" applyFill="1" applyBorder="1" applyAlignment="1">
      <alignment horizontal="center" shrinkToFit="1"/>
    </xf>
    <xf numFmtId="6" fontId="7" fillId="2" borderId="42" xfId="3" applyNumberFormat="1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9" fillId="2" borderId="0" xfId="0" applyFont="1" applyFill="1" applyBorder="1" applyAlignment="1"/>
    <xf numFmtId="0" fontId="8" fillId="2" borderId="116" xfId="0" applyFont="1" applyFill="1" applyBorder="1" applyAlignment="1">
      <alignment horizontal="distributed" vertical="center"/>
    </xf>
    <xf numFmtId="0" fontId="8" fillId="2" borderId="60" xfId="0" applyFont="1" applyFill="1" applyBorder="1" applyAlignment="1">
      <alignment horizontal="distributed" vertical="center"/>
    </xf>
    <xf numFmtId="0" fontId="8" fillId="2" borderId="117" xfId="0" applyFont="1" applyFill="1" applyBorder="1" applyAlignment="1">
      <alignment horizontal="distributed" vertical="center"/>
    </xf>
    <xf numFmtId="0" fontId="8" fillId="2" borderId="118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19" xfId="0" applyFont="1" applyFill="1" applyBorder="1" applyAlignment="1">
      <alignment horizontal="distributed" vertical="center"/>
    </xf>
    <xf numFmtId="0" fontId="8" fillId="2" borderId="24" xfId="0" applyFont="1" applyFill="1" applyBorder="1" applyAlignment="1">
      <alignment horizontal="distributed" vertical="center"/>
    </xf>
    <xf numFmtId="0" fontId="8" fillId="2" borderId="25" xfId="0" applyFont="1" applyFill="1" applyBorder="1" applyAlignment="1">
      <alignment horizontal="distributed" vertical="center"/>
    </xf>
    <xf numFmtId="0" fontId="8" fillId="2" borderId="26" xfId="0" applyFont="1" applyFill="1" applyBorder="1" applyAlignment="1">
      <alignment horizontal="distributed" vertical="center"/>
    </xf>
    <xf numFmtId="5" fontId="5" fillId="2" borderId="59" xfId="0" applyNumberFormat="1" applyFont="1" applyFill="1" applyBorder="1" applyAlignment="1">
      <alignment horizontal="right"/>
    </xf>
    <xf numFmtId="5" fontId="5" fillId="2" borderId="60" xfId="0" applyNumberFormat="1" applyFont="1" applyFill="1" applyBorder="1" applyAlignment="1">
      <alignment horizontal="right"/>
    </xf>
    <xf numFmtId="5" fontId="5" fillId="2" borderId="61" xfId="0" applyNumberFormat="1" applyFont="1" applyFill="1" applyBorder="1" applyAlignment="1">
      <alignment horizontal="right"/>
    </xf>
    <xf numFmtId="5" fontId="5" fillId="2" borderId="3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5" fontId="5" fillId="2" borderId="62" xfId="0" applyNumberFormat="1" applyFont="1" applyFill="1" applyBorder="1" applyAlignment="1">
      <alignment horizontal="right"/>
    </xf>
    <xf numFmtId="5" fontId="5" fillId="2" borderId="63" xfId="0" applyNumberFormat="1" applyFont="1" applyFill="1" applyBorder="1" applyAlignment="1">
      <alignment horizontal="right"/>
    </xf>
    <xf numFmtId="5" fontId="5" fillId="2" borderId="25" xfId="0" applyNumberFormat="1" applyFont="1" applyFill="1" applyBorder="1" applyAlignment="1">
      <alignment horizontal="right"/>
    </xf>
    <xf numFmtId="5" fontId="5" fillId="2" borderId="27" xfId="0" applyNumberFormat="1" applyFont="1" applyFill="1" applyBorder="1" applyAlignment="1">
      <alignment horizontal="right"/>
    </xf>
    <xf numFmtId="0" fontId="8" fillId="2" borderId="21" xfId="0" applyFont="1" applyFill="1" applyBorder="1" applyAlignment="1">
      <alignment horizontal="distributed" vertical="center"/>
    </xf>
    <xf numFmtId="0" fontId="8" fillId="2" borderId="64" xfId="0" applyFont="1" applyFill="1" applyBorder="1" applyAlignment="1">
      <alignment horizontal="distributed" vertical="center"/>
    </xf>
    <xf numFmtId="0" fontId="8" fillId="2" borderId="18" xfId="0" applyFont="1" applyFill="1" applyBorder="1" applyAlignment="1">
      <alignment horizontal="distributed" vertical="center"/>
    </xf>
    <xf numFmtId="5" fontId="5" fillId="2" borderId="28" xfId="0" applyNumberFormat="1" applyFont="1" applyFill="1" applyBorder="1" applyAlignment="1"/>
    <xf numFmtId="5" fontId="5" fillId="2" borderId="64" xfId="0" applyNumberFormat="1" applyFont="1" applyFill="1" applyBorder="1" applyAlignment="1"/>
    <xf numFmtId="5" fontId="5" fillId="2" borderId="23" xfId="0" applyNumberFormat="1" applyFont="1" applyFill="1" applyBorder="1" applyAlignment="1"/>
    <xf numFmtId="5" fontId="5" fillId="2" borderId="32" xfId="0" applyNumberFormat="1" applyFont="1" applyFill="1" applyBorder="1" applyAlignment="1"/>
    <xf numFmtId="5" fontId="5" fillId="2" borderId="0" xfId="0" applyNumberFormat="1" applyFont="1" applyFill="1" applyBorder="1" applyAlignment="1"/>
    <xf numFmtId="5" fontId="5" fillId="2" borderId="62" xfId="0" applyNumberFormat="1" applyFont="1" applyFill="1" applyBorder="1" applyAlignment="1"/>
    <xf numFmtId="5" fontId="5" fillId="2" borderId="63" xfId="0" applyNumberFormat="1" applyFont="1" applyFill="1" applyBorder="1" applyAlignment="1"/>
    <xf numFmtId="5" fontId="5" fillId="2" borderId="25" xfId="0" applyNumberFormat="1" applyFont="1" applyFill="1" applyBorder="1" applyAlignment="1"/>
    <xf numFmtId="5" fontId="5" fillId="2" borderId="27" xfId="0" applyNumberFormat="1" applyFont="1" applyFill="1" applyBorder="1" applyAlignment="1"/>
    <xf numFmtId="0" fontId="10" fillId="2" borderId="56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182" fontId="8" fillId="2" borderId="56" xfId="0" applyNumberFormat="1" applyFont="1" applyFill="1" applyBorder="1" applyAlignment="1">
      <alignment horizontal="center" vertical="center"/>
    </xf>
    <xf numFmtId="182" fontId="8" fillId="2" borderId="52" xfId="0" applyNumberFormat="1" applyFont="1" applyFill="1" applyBorder="1" applyAlignment="1">
      <alignment horizontal="center" vertical="center"/>
    </xf>
    <xf numFmtId="182" fontId="8" fillId="2" borderId="53" xfId="0" applyNumberFormat="1" applyFont="1" applyFill="1" applyBorder="1" applyAlignment="1">
      <alignment horizontal="center" vertical="center"/>
    </xf>
    <xf numFmtId="5" fontId="9" fillId="2" borderId="59" xfId="0" applyNumberFormat="1" applyFont="1" applyFill="1" applyBorder="1" applyAlignment="1"/>
    <xf numFmtId="5" fontId="9" fillId="2" borderId="60" xfId="0" applyNumberFormat="1" applyFont="1" applyFill="1" applyBorder="1" applyAlignment="1"/>
    <xf numFmtId="5" fontId="9" fillId="2" borderId="61" xfId="0" applyNumberFormat="1" applyFont="1" applyFill="1" applyBorder="1" applyAlignment="1"/>
    <xf numFmtId="5" fontId="9" fillId="2" borderId="32" xfId="0" applyNumberFormat="1" applyFont="1" applyFill="1" applyBorder="1" applyAlignment="1"/>
    <xf numFmtId="5" fontId="9" fillId="2" borderId="0" xfId="0" applyNumberFormat="1" applyFont="1" applyFill="1" applyBorder="1" applyAlignment="1"/>
    <xf numFmtId="5" fontId="9" fillId="2" borderId="62" xfId="0" applyNumberFormat="1" applyFont="1" applyFill="1" applyBorder="1" applyAlignment="1"/>
    <xf numFmtId="5" fontId="9" fillId="2" borderId="63" xfId="0" applyNumberFormat="1" applyFont="1" applyFill="1" applyBorder="1" applyAlignment="1"/>
    <xf numFmtId="5" fontId="9" fillId="2" borderId="25" xfId="0" applyNumberFormat="1" applyFont="1" applyFill="1" applyBorder="1" applyAlignment="1"/>
    <xf numFmtId="5" fontId="9" fillId="2" borderId="27" xfId="0" applyNumberFormat="1" applyFont="1" applyFill="1" applyBorder="1" applyAlignment="1"/>
    <xf numFmtId="0" fontId="7" fillId="2" borderId="6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distributed" vertical="center"/>
    </xf>
    <xf numFmtId="0" fontId="10" fillId="2" borderId="57" xfId="0" applyFont="1" applyFill="1" applyBorder="1" applyAlignment="1">
      <alignment horizontal="distributed" vertical="center"/>
    </xf>
    <xf numFmtId="0" fontId="6" fillId="2" borderId="17" xfId="0" applyFont="1" applyFill="1" applyBorder="1" applyAlignment="1">
      <alignment horizontal="left" vertical="center" shrinkToFit="1"/>
    </xf>
    <xf numFmtId="0" fontId="6" fillId="2" borderId="36" xfId="0" applyFont="1" applyFill="1" applyBorder="1" applyAlignment="1">
      <alignment horizontal="left" vertical="center" shrinkToFit="1"/>
    </xf>
    <xf numFmtId="0" fontId="6" fillId="2" borderId="37" xfId="0" applyFont="1" applyFill="1" applyBorder="1" applyAlignment="1">
      <alignment horizontal="left" vertical="center" shrinkToFit="1"/>
    </xf>
    <xf numFmtId="177" fontId="7" fillId="2" borderId="36" xfId="0" applyNumberFormat="1" applyFont="1" applyFill="1" applyBorder="1" applyAlignment="1">
      <alignment horizontal="center" vertical="center" shrinkToFit="1"/>
    </xf>
    <xf numFmtId="177" fontId="7" fillId="2" borderId="37" xfId="0" applyNumberFormat="1" applyFont="1" applyFill="1" applyBorder="1" applyAlignment="1">
      <alignment horizontal="center" vertical="center" shrinkToFit="1"/>
    </xf>
    <xf numFmtId="3" fontId="6" fillId="2" borderId="38" xfId="0" applyNumberFormat="1" applyFont="1" applyFill="1" applyBorder="1" applyAlignment="1">
      <alignment horizontal="center"/>
    </xf>
    <xf numFmtId="3" fontId="6" fillId="2" borderId="44" xfId="0" applyNumberFormat="1" applyFont="1" applyFill="1" applyBorder="1" applyAlignment="1">
      <alignment horizontal="center"/>
    </xf>
    <xf numFmtId="183" fontId="9" fillId="2" borderId="45" xfId="1" applyNumberFormat="1" applyFont="1" applyFill="1" applyBorder="1" applyAlignment="1">
      <alignment horizontal="right"/>
    </xf>
    <xf numFmtId="183" fontId="9" fillId="2" borderId="42" xfId="1" applyNumberFormat="1" applyFont="1" applyFill="1" applyBorder="1" applyAlignment="1">
      <alignment horizontal="right"/>
    </xf>
    <xf numFmtId="183" fontId="9" fillId="2" borderId="46" xfId="1" applyNumberFormat="1" applyFont="1" applyFill="1" applyBorder="1" applyAlignment="1">
      <alignment horizontal="right"/>
    </xf>
    <xf numFmtId="0" fontId="13" fillId="2" borderId="64" xfId="0" applyFont="1" applyFill="1" applyBorder="1" applyAlignment="1">
      <alignment horizontal="left" vertical="center" shrinkToFit="1"/>
    </xf>
    <xf numFmtId="0" fontId="13" fillId="2" borderId="18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distributed" vertical="center"/>
    </xf>
    <xf numFmtId="0" fontId="10" fillId="2" borderId="50" xfId="0" applyFont="1" applyFill="1" applyBorder="1" applyAlignment="1">
      <alignment horizontal="distributed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shrinkToFit="1"/>
    </xf>
    <xf numFmtId="0" fontId="10" fillId="2" borderId="5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distributed"/>
    </xf>
    <xf numFmtId="0" fontId="14" fillId="2" borderId="25" xfId="0" applyFont="1" applyFill="1" applyBorder="1" applyAlignment="1">
      <alignment horizontal="distributed"/>
    </xf>
    <xf numFmtId="0" fontId="10" fillId="2" borderId="34" xfId="0" applyFont="1" applyFill="1" applyBorder="1" applyAlignment="1">
      <alignment horizontal="center" vertical="center" textRotation="255"/>
    </xf>
    <xf numFmtId="0" fontId="10" fillId="2" borderId="31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7" fillId="2" borderId="0" xfId="0" applyFont="1" applyFill="1" applyAlignment="1">
      <alignment horizontal="left" shrinkToFit="1"/>
    </xf>
    <xf numFmtId="0" fontId="7" fillId="2" borderId="25" xfId="0" applyFont="1" applyFill="1" applyBorder="1" applyAlignment="1">
      <alignment horizontal="left" shrinkToFit="1"/>
    </xf>
    <xf numFmtId="0" fontId="10" fillId="2" borderId="120" xfId="0" applyFont="1" applyFill="1" applyBorder="1" applyAlignment="1">
      <alignment vertical="center" shrinkToFit="1"/>
    </xf>
    <xf numFmtId="0" fontId="10" fillId="2" borderId="33" xfId="0" applyFont="1" applyFill="1" applyBorder="1" applyAlignment="1">
      <alignment vertical="center" shrinkToFit="1"/>
    </xf>
    <xf numFmtId="0" fontId="6" fillId="2" borderId="119" xfId="0" applyFont="1" applyFill="1" applyBorder="1" applyAlignment="1">
      <alignment horizontal="center" vertical="center" shrinkToFit="1"/>
    </xf>
    <xf numFmtId="0" fontId="6" fillId="2" borderId="12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6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5" fontId="5" fillId="2" borderId="59" xfId="0" applyNumberFormat="1" applyFont="1" applyFill="1" applyBorder="1" applyAlignment="1"/>
    <xf numFmtId="5" fontId="5" fillId="2" borderId="60" xfId="0" applyNumberFormat="1" applyFont="1" applyFill="1" applyBorder="1" applyAlignment="1"/>
    <xf numFmtId="5" fontId="5" fillId="2" borderId="61" xfId="0" applyNumberFormat="1" applyFont="1" applyFill="1" applyBorder="1" applyAlignment="1"/>
    <xf numFmtId="5" fontId="5" fillId="2" borderId="33" xfId="0" applyNumberFormat="1" applyFont="1" applyFill="1" applyBorder="1" applyAlignment="1"/>
    <xf numFmtId="5" fontId="5" fillId="2" borderId="1" xfId="0" applyNumberFormat="1" applyFont="1" applyFill="1" applyBorder="1" applyAlignment="1"/>
    <xf numFmtId="5" fontId="5" fillId="2" borderId="47" xfId="0" applyNumberFormat="1" applyFont="1" applyFill="1" applyBorder="1" applyAlignment="1"/>
    <xf numFmtId="5" fontId="13" fillId="2" borderId="48" xfId="0" applyNumberFormat="1" applyFont="1" applyFill="1" applyBorder="1" applyAlignment="1">
      <alignment horizontal="center"/>
    </xf>
    <xf numFmtId="5" fontId="13" fillId="2" borderId="50" xfId="0" applyNumberFormat="1" applyFont="1" applyFill="1" applyBorder="1" applyAlignment="1">
      <alignment horizontal="center"/>
    </xf>
    <xf numFmtId="5" fontId="13" fillId="2" borderId="30" xfId="0" applyNumberFormat="1" applyFont="1" applyFill="1" applyBorder="1" applyAlignment="1">
      <alignment horizontal="center" vertical="center"/>
    </xf>
    <xf numFmtId="5" fontId="13" fillId="2" borderId="49" xfId="0" applyNumberFormat="1" applyFont="1" applyFill="1" applyBorder="1" applyAlignment="1">
      <alignment horizontal="center" vertical="center"/>
    </xf>
    <xf numFmtId="5" fontId="13" fillId="2" borderId="50" xfId="0" applyNumberFormat="1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17" fillId="2" borderId="0" xfId="0" applyFont="1" applyFill="1" applyAlignment="1" applyProtection="1">
      <alignment horizontal="center"/>
      <protection locked="0"/>
    </xf>
    <xf numFmtId="0" fontId="17" fillId="2" borderId="2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/>
    <xf numFmtId="0" fontId="8" fillId="2" borderId="54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distributed" vertical="center"/>
    </xf>
    <xf numFmtId="0" fontId="8" fillId="2" borderId="15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8" fillId="2" borderId="51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distributed" vertical="center"/>
    </xf>
    <xf numFmtId="0" fontId="8" fillId="2" borderId="14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5" fontId="5" fillId="2" borderId="2" xfId="0" applyNumberFormat="1" applyFont="1" applyFill="1" applyBorder="1" applyAlignment="1">
      <alignment horizontal="right"/>
    </xf>
    <xf numFmtId="5" fontId="5" fillId="2" borderId="16" xfId="0" applyNumberFormat="1" applyFont="1" applyFill="1" applyBorder="1" applyAlignment="1">
      <alignment horizontal="right"/>
    </xf>
    <xf numFmtId="5" fontId="5" fillId="2" borderId="3" xfId="0" applyNumberFormat="1" applyFont="1" applyFill="1" applyBorder="1" applyAlignment="1">
      <alignment horizontal="right"/>
    </xf>
    <xf numFmtId="5" fontId="5" fillId="2" borderId="8" xfId="0" applyNumberFormat="1" applyFont="1" applyFill="1" applyBorder="1" applyAlignment="1">
      <alignment horizontal="right"/>
    </xf>
    <xf numFmtId="5" fontId="5" fillId="2" borderId="7" xfId="0" applyNumberFormat="1" applyFont="1" applyFill="1" applyBorder="1" applyAlignment="1">
      <alignment horizontal="right"/>
    </xf>
    <xf numFmtId="5" fontId="5" fillId="2" borderId="9" xfId="0" applyNumberFormat="1" applyFont="1" applyFill="1" applyBorder="1" applyAlignment="1">
      <alignment horizontal="right"/>
    </xf>
    <xf numFmtId="0" fontId="8" fillId="2" borderId="55" xfId="0" applyFont="1" applyFill="1" applyBorder="1" applyAlignment="1">
      <alignment horizontal="distributed" vertical="center"/>
    </xf>
    <xf numFmtId="0" fontId="8" fillId="2" borderId="34" xfId="0" applyFont="1" applyFill="1" applyBorder="1" applyAlignment="1">
      <alignment horizontal="distributed" vertical="center"/>
    </xf>
    <xf numFmtId="5" fontId="5" fillId="2" borderId="3" xfId="0" applyNumberFormat="1" applyFont="1" applyFill="1" applyBorder="1" applyAlignment="1"/>
    <xf numFmtId="5" fontId="5" fillId="2" borderId="8" xfId="0" applyNumberFormat="1" applyFont="1" applyFill="1" applyBorder="1" applyAlignment="1"/>
    <xf numFmtId="5" fontId="5" fillId="2" borderId="34" xfId="0" applyNumberFormat="1" applyFont="1" applyFill="1" applyBorder="1" applyAlignment="1"/>
    <xf numFmtId="5" fontId="5" fillId="2" borderId="35" xfId="0" applyNumberFormat="1" applyFont="1" applyFill="1" applyBorder="1" applyAlignment="1"/>
    <xf numFmtId="0" fontId="7" fillId="2" borderId="22" xfId="0" applyFont="1" applyFill="1" applyBorder="1" applyAlignment="1">
      <alignment horizontal="left" vertical="center" shrinkToFit="1"/>
    </xf>
    <xf numFmtId="5" fontId="13" fillId="2" borderId="54" xfId="0" applyNumberFormat="1" applyFont="1" applyFill="1" applyBorder="1" applyAlignment="1">
      <alignment horizontal="center"/>
    </xf>
    <xf numFmtId="5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distributed" vertical="center"/>
    </xf>
    <xf numFmtId="0" fontId="10" fillId="2" borderId="34" xfId="0" applyFont="1" applyFill="1" applyBorder="1" applyAlignment="1">
      <alignment horizontal="distributed" vertical="center"/>
    </xf>
    <xf numFmtId="0" fontId="10" fillId="2" borderId="34" xfId="0" applyFont="1" applyFill="1" applyBorder="1" applyAlignment="1">
      <alignment horizontal="center" vertical="center"/>
    </xf>
    <xf numFmtId="182" fontId="8" fillId="2" borderId="34" xfId="0" applyNumberFormat="1" applyFont="1" applyFill="1" applyBorder="1" applyAlignment="1">
      <alignment horizontal="center" vertical="center"/>
    </xf>
    <xf numFmtId="182" fontId="8" fillId="2" borderId="35" xfId="0" applyNumberFormat="1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distributed" vertical="center"/>
    </xf>
    <xf numFmtId="0" fontId="10" fillId="2" borderId="13" xfId="0" applyFont="1" applyFill="1" applyBorder="1" applyAlignment="1">
      <alignment horizontal="distributed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distributed" vertical="center" justifyLastLine="1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86" fontId="35" fillId="3" borderId="0" xfId="0" applyNumberFormat="1" applyFont="1" applyFill="1" applyBorder="1" applyAlignment="1" applyProtection="1">
      <alignment horizontal="center"/>
      <protection locked="0"/>
    </xf>
    <xf numFmtId="0" fontId="38" fillId="3" borderId="0" xfId="0" applyFont="1" applyFill="1" applyBorder="1" applyAlignment="1">
      <alignment vertical="center" shrinkToFit="1"/>
    </xf>
    <xf numFmtId="0" fontId="38" fillId="3" borderId="19" xfId="0" applyFont="1" applyFill="1" applyBorder="1" applyAlignment="1">
      <alignment vertical="center" shrinkToFit="1"/>
    </xf>
    <xf numFmtId="49" fontId="1" fillId="3" borderId="69" xfId="0" applyNumberFormat="1" applyFont="1" applyFill="1" applyBorder="1" applyAlignment="1">
      <alignment horizontal="left" vertical="center"/>
    </xf>
    <xf numFmtId="0" fontId="1" fillId="3" borderId="70" xfId="0" applyFont="1" applyFill="1" applyBorder="1" applyAlignment="1">
      <alignment horizontal="left" vertical="center"/>
    </xf>
    <xf numFmtId="185" fontId="1" fillId="3" borderId="0" xfId="0" applyNumberFormat="1" applyFont="1" applyFill="1" applyBorder="1" applyAlignment="1">
      <alignment horizontal="center" shrinkToFit="1"/>
    </xf>
    <xf numFmtId="0" fontId="1" fillId="3" borderId="0" xfId="0" applyFont="1" applyFill="1" applyBorder="1" applyAlignment="1">
      <alignment horizontal="center" shrinkToFit="1"/>
    </xf>
    <xf numFmtId="0" fontId="0" fillId="3" borderId="0" xfId="0" applyFill="1" applyBorder="1" applyAlignment="1">
      <alignment horizontal="left"/>
    </xf>
    <xf numFmtId="0" fontId="35" fillId="3" borderId="76" xfId="0" applyFont="1" applyFill="1" applyBorder="1" applyAlignment="1">
      <alignment horizontal="center"/>
    </xf>
    <xf numFmtId="0" fontId="35" fillId="3" borderId="75" xfId="0" applyFont="1" applyFill="1" applyBorder="1" applyAlignment="1">
      <alignment horizontal="center"/>
    </xf>
    <xf numFmtId="0" fontId="35" fillId="3" borderId="77" xfId="0" applyFont="1" applyFill="1" applyBorder="1" applyAlignment="1">
      <alignment horizontal="center"/>
    </xf>
    <xf numFmtId="0" fontId="0" fillId="3" borderId="82" xfId="0" applyFont="1" applyFill="1" applyBorder="1" applyAlignment="1" applyProtection="1">
      <alignment horizontal="left" indent="1" shrinkToFit="1"/>
      <protection locked="0"/>
    </xf>
    <xf numFmtId="0" fontId="1" fillId="3" borderId="80" xfId="0" applyFont="1" applyFill="1" applyBorder="1" applyAlignment="1" applyProtection="1">
      <alignment horizontal="left" indent="1" shrinkToFit="1"/>
      <protection locked="0"/>
    </xf>
    <xf numFmtId="0" fontId="1" fillId="3" borderId="81" xfId="0" applyFont="1" applyFill="1" applyBorder="1" applyAlignment="1" applyProtection="1">
      <alignment horizontal="left" indent="1" shrinkToFit="1"/>
      <protection locked="0"/>
    </xf>
    <xf numFmtId="0" fontId="1" fillId="3" borderId="17" xfId="0" applyFont="1" applyFill="1" applyBorder="1" applyAlignment="1" applyProtection="1">
      <alignment horizontal="left" indent="1" shrinkToFit="1"/>
      <protection locked="0"/>
    </xf>
    <xf numFmtId="0" fontId="1" fillId="3" borderId="36" xfId="0" applyFont="1" applyFill="1" applyBorder="1" applyAlignment="1" applyProtection="1">
      <alignment horizontal="left" indent="1" shrinkToFit="1"/>
      <protection locked="0"/>
    </xf>
    <xf numFmtId="0" fontId="1" fillId="3" borderId="37" xfId="0" applyFont="1" applyFill="1" applyBorder="1" applyAlignment="1" applyProtection="1">
      <alignment horizontal="left" indent="1" shrinkToFit="1"/>
      <protection locked="0"/>
    </xf>
    <xf numFmtId="185" fontId="1" fillId="3" borderId="0" xfId="0" applyNumberFormat="1" applyFont="1" applyFill="1" applyBorder="1" applyAlignment="1">
      <alignment horizontal="left" shrinkToFit="1"/>
    </xf>
    <xf numFmtId="0" fontId="1" fillId="3" borderId="0" xfId="0" applyFont="1" applyFill="1" applyBorder="1" applyAlignment="1"/>
    <xf numFmtId="0" fontId="1" fillId="3" borderId="64" xfId="0" applyFont="1" applyFill="1" applyBorder="1" applyAlignment="1"/>
    <xf numFmtId="0" fontId="33" fillId="3" borderId="1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176" fontId="18" fillId="3" borderId="1" xfId="0" applyNumberFormat="1" applyFont="1" applyFill="1" applyBorder="1" applyAlignment="1">
      <alignment vertical="distributed" wrapText="1"/>
    </xf>
    <xf numFmtId="176" fontId="33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/>
    <xf numFmtId="0" fontId="1" fillId="3" borderId="0" xfId="0" applyNumberFormat="1" applyFont="1" applyFill="1" applyBorder="1" applyAlignment="1"/>
    <xf numFmtId="0" fontId="1" fillId="3" borderId="25" xfId="0" applyFont="1" applyFill="1" applyBorder="1" applyAlignment="1"/>
    <xf numFmtId="3" fontId="1" fillId="3" borderId="56" xfId="0" applyNumberFormat="1" applyFont="1" applyFill="1" applyBorder="1" applyAlignment="1" applyProtection="1">
      <protection locked="0"/>
    </xf>
    <xf numFmtId="3" fontId="1" fillId="3" borderId="52" xfId="0" applyNumberFormat="1" applyFont="1" applyFill="1" applyBorder="1" applyAlignment="1" applyProtection="1">
      <protection locked="0"/>
    </xf>
    <xf numFmtId="3" fontId="1" fillId="3" borderId="53" xfId="0" applyNumberFormat="1" applyFont="1" applyFill="1" applyBorder="1" applyAlignment="1" applyProtection="1">
      <protection locked="0"/>
    </xf>
    <xf numFmtId="187" fontId="1" fillId="3" borderId="17" xfId="0" applyNumberFormat="1" applyFont="1" applyFill="1" applyBorder="1" applyAlignment="1" applyProtection="1">
      <protection locked="0"/>
    </xf>
    <xf numFmtId="187" fontId="1" fillId="3" borderId="36" xfId="0" applyNumberFormat="1" applyFont="1" applyFill="1" applyBorder="1" applyAlignment="1" applyProtection="1">
      <protection locked="0"/>
    </xf>
    <xf numFmtId="187" fontId="1" fillId="3" borderId="5" xfId="0" applyNumberFormat="1" applyFont="1" applyFill="1" applyBorder="1" applyAlignment="1" applyProtection="1">
      <protection locked="0"/>
    </xf>
    <xf numFmtId="187" fontId="1" fillId="3" borderId="84" xfId="0" applyNumberFormat="1" applyFont="1" applyFill="1" applyBorder="1" applyAlignment="1" applyProtection="1">
      <protection locked="0"/>
    </xf>
    <xf numFmtId="187" fontId="1" fillId="3" borderId="37" xfId="0" applyNumberFormat="1" applyFont="1" applyFill="1" applyBorder="1" applyAlignment="1" applyProtection="1">
      <protection locked="0"/>
    </xf>
    <xf numFmtId="3" fontId="1" fillId="3" borderId="17" xfId="0" applyNumberFormat="1" applyFont="1" applyFill="1" applyBorder="1" applyAlignment="1" applyProtection="1">
      <protection locked="0"/>
    </xf>
    <xf numFmtId="3" fontId="1" fillId="3" borderId="36" xfId="0" applyNumberFormat="1" applyFont="1" applyFill="1" applyBorder="1" applyAlignment="1" applyProtection="1">
      <protection locked="0"/>
    </xf>
    <xf numFmtId="3" fontId="1" fillId="3" borderId="84" xfId="0" applyNumberFormat="1" applyFont="1" applyFill="1" applyBorder="1" applyAlignment="1" applyProtection="1"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52" xfId="0" applyFont="1" applyFill="1" applyBorder="1" applyAlignment="1" applyProtection="1">
      <alignment horizontal="center"/>
      <protection locked="0"/>
    </xf>
    <xf numFmtId="0" fontId="1" fillId="3" borderId="57" xfId="0" applyFont="1" applyFill="1" applyBorder="1" applyAlignment="1" applyProtection="1">
      <alignment horizontal="center"/>
      <protection locked="0"/>
    </xf>
    <xf numFmtId="0" fontId="1" fillId="3" borderId="56" xfId="0" applyFont="1" applyFill="1" applyBorder="1" applyAlignment="1" applyProtection="1">
      <protection locked="0"/>
    </xf>
    <xf numFmtId="0" fontId="1" fillId="3" borderId="52" xfId="0" applyFont="1" applyFill="1" applyBorder="1" applyAlignment="1" applyProtection="1">
      <protection locked="0"/>
    </xf>
    <xf numFmtId="0" fontId="1" fillId="3" borderId="57" xfId="0" applyFont="1" applyFill="1" applyBorder="1" applyAlignment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0" fontId="1" fillId="3" borderId="36" xfId="0" applyFont="1" applyFill="1" applyBorder="1" applyAlignment="1" applyProtection="1">
      <alignment horizontal="center" wrapText="1"/>
      <protection locked="0"/>
    </xf>
    <xf numFmtId="0" fontId="1" fillId="3" borderId="37" xfId="0" applyFont="1" applyFill="1" applyBorder="1" applyAlignment="1" applyProtection="1">
      <alignment horizontal="center" wrapText="1"/>
      <protection locked="0"/>
    </xf>
    <xf numFmtId="0" fontId="1" fillId="3" borderId="56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0" fontId="1" fillId="3" borderId="57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 applyProtection="1">
      <alignment horizontal="center"/>
      <protection locked="0"/>
    </xf>
    <xf numFmtId="0" fontId="1" fillId="3" borderId="37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protection locked="0"/>
    </xf>
    <xf numFmtId="0" fontId="1" fillId="3" borderId="36" xfId="0" applyFont="1" applyFill="1" applyBorder="1" applyAlignment="1" applyProtection="1">
      <protection locked="0"/>
    </xf>
    <xf numFmtId="0" fontId="1" fillId="3" borderId="37" xfId="0" applyFont="1" applyFill="1" applyBorder="1" applyAlignment="1" applyProtection="1">
      <protection locked="0"/>
    </xf>
    <xf numFmtId="187" fontId="1" fillId="3" borderId="56" xfId="0" applyNumberFormat="1" applyFont="1" applyFill="1" applyBorder="1" applyAlignment="1" applyProtection="1">
      <protection locked="0"/>
    </xf>
    <xf numFmtId="187" fontId="1" fillId="3" borderId="52" xfId="0" applyNumberFormat="1" applyFont="1" applyFill="1" applyBorder="1" applyAlignment="1" applyProtection="1">
      <protection locked="0"/>
    </xf>
    <xf numFmtId="187" fontId="1" fillId="3" borderId="10" xfId="0" applyNumberFormat="1" applyFont="1" applyFill="1" applyBorder="1" applyAlignment="1" applyProtection="1">
      <protection locked="0"/>
    </xf>
    <xf numFmtId="187" fontId="1" fillId="3" borderId="53" xfId="0" applyNumberFormat="1" applyFont="1" applyFill="1" applyBorder="1" applyAlignment="1" applyProtection="1">
      <protection locked="0"/>
    </xf>
    <xf numFmtId="187" fontId="1" fillId="3" borderId="57" xfId="0" applyNumberFormat="1" applyFont="1" applyFill="1" applyBorder="1" applyAlignment="1" applyProtection="1">
      <protection locked="0"/>
    </xf>
    <xf numFmtId="187" fontId="0" fillId="3" borderId="5" xfId="0" applyNumberFormat="1" applyFill="1" applyBorder="1" applyAlignment="1" applyProtection="1">
      <protection locked="0"/>
    </xf>
    <xf numFmtId="187" fontId="1" fillId="3" borderId="82" xfId="0" applyNumberFormat="1" applyFont="1" applyFill="1" applyBorder="1" applyAlignment="1" applyProtection="1">
      <protection locked="0"/>
    </xf>
    <xf numFmtId="187" fontId="1" fillId="3" borderId="80" xfId="0" applyNumberFormat="1" applyFont="1" applyFill="1" applyBorder="1" applyAlignment="1" applyProtection="1">
      <protection locked="0"/>
    </xf>
    <xf numFmtId="187" fontId="1" fillId="3" borderId="79" xfId="0" applyNumberFormat="1" applyFont="1" applyFill="1" applyBorder="1" applyAlignment="1" applyProtection="1">
      <protection locked="0"/>
    </xf>
    <xf numFmtId="187" fontId="1" fillId="3" borderId="83" xfId="0" applyNumberFormat="1" applyFont="1" applyFill="1" applyBorder="1" applyAlignment="1" applyProtection="1">
      <protection locked="0"/>
    </xf>
    <xf numFmtId="187" fontId="1" fillId="3" borderId="81" xfId="0" applyNumberFormat="1" applyFont="1" applyFill="1" applyBorder="1" applyAlignment="1" applyProtection="1">
      <protection locked="0"/>
    </xf>
    <xf numFmtId="3" fontId="1" fillId="3" borderId="82" xfId="0" applyNumberFormat="1" applyFont="1" applyFill="1" applyBorder="1" applyAlignment="1" applyProtection="1">
      <protection locked="0"/>
    </xf>
    <xf numFmtId="3" fontId="1" fillId="3" borderId="80" xfId="0" applyNumberFormat="1" applyFont="1" applyFill="1" applyBorder="1" applyAlignment="1" applyProtection="1">
      <protection locked="0"/>
    </xf>
    <xf numFmtId="3" fontId="1" fillId="3" borderId="83" xfId="0" applyNumberFormat="1" applyFont="1" applyFill="1" applyBorder="1" applyAlignment="1" applyProtection="1">
      <protection locked="0"/>
    </xf>
    <xf numFmtId="0" fontId="1" fillId="3" borderId="79" xfId="0" applyFont="1" applyFill="1" applyBorder="1" applyAlignment="1" applyProtection="1">
      <alignment horizontal="center"/>
      <protection locked="0"/>
    </xf>
    <xf numFmtId="0" fontId="1" fillId="3" borderId="80" xfId="0" applyFont="1" applyFill="1" applyBorder="1" applyAlignment="1" applyProtection="1">
      <alignment horizontal="center"/>
      <protection locked="0"/>
    </xf>
    <xf numFmtId="0" fontId="1" fillId="3" borderId="81" xfId="0" applyFont="1" applyFill="1" applyBorder="1" applyAlignment="1" applyProtection="1">
      <alignment horizontal="center"/>
      <protection locked="0"/>
    </xf>
    <xf numFmtId="0" fontId="1" fillId="3" borderId="82" xfId="0" applyFont="1" applyFill="1" applyBorder="1" applyAlignment="1" applyProtection="1">
      <protection locked="0"/>
    </xf>
    <xf numFmtId="0" fontId="1" fillId="3" borderId="80" xfId="0" applyFont="1" applyFill="1" applyBorder="1" applyAlignment="1" applyProtection="1">
      <protection locked="0"/>
    </xf>
    <xf numFmtId="0" fontId="1" fillId="3" borderId="81" xfId="0" applyFont="1" applyFill="1" applyBorder="1" applyAlignment="1" applyProtection="1">
      <protection locked="0"/>
    </xf>
    <xf numFmtId="0" fontId="1" fillId="3" borderId="82" xfId="0" applyFont="1" applyFill="1" applyBorder="1" applyAlignment="1" applyProtection="1">
      <alignment horizontal="center" wrapText="1"/>
      <protection locked="0"/>
    </xf>
    <xf numFmtId="0" fontId="1" fillId="3" borderId="80" xfId="0" applyFont="1" applyFill="1" applyBorder="1" applyAlignment="1" applyProtection="1">
      <alignment horizontal="center" wrapText="1"/>
      <protection locked="0"/>
    </xf>
    <xf numFmtId="0" fontId="1" fillId="3" borderId="81" xfId="0" applyFont="1" applyFill="1" applyBorder="1" applyAlignment="1" applyProtection="1">
      <alignment horizontal="center" wrapText="1"/>
      <protection locked="0"/>
    </xf>
    <xf numFmtId="0" fontId="1" fillId="3" borderId="77" xfId="0" applyFont="1" applyFill="1" applyBorder="1" applyAlignment="1">
      <alignment horizontal="center"/>
    </xf>
    <xf numFmtId="0" fontId="35" fillId="3" borderId="74" xfId="0" applyFont="1" applyFill="1" applyBorder="1" applyAlignment="1">
      <alignment horizontal="center" shrinkToFit="1"/>
    </xf>
    <xf numFmtId="0" fontId="35" fillId="3" borderId="75" xfId="0" applyFont="1" applyFill="1" applyBorder="1" applyAlignment="1">
      <alignment horizontal="center" shrinkToFit="1"/>
    </xf>
    <xf numFmtId="0" fontId="35" fillId="3" borderId="78" xfId="0" applyFont="1" applyFill="1" applyBorder="1" applyAlignment="1">
      <alignment horizontal="center" shrinkToFit="1"/>
    </xf>
    <xf numFmtId="0" fontId="35" fillId="3" borderId="74" xfId="0" applyFont="1" applyFill="1" applyBorder="1" applyAlignment="1">
      <alignment horizontal="distributed" justifyLastLine="1"/>
    </xf>
    <xf numFmtId="0" fontId="35" fillId="3" borderId="75" xfId="0" applyFont="1" applyFill="1" applyBorder="1" applyAlignment="1">
      <alignment horizontal="distributed" justifyLastLine="1"/>
    </xf>
    <xf numFmtId="0" fontId="35" fillId="3" borderId="77" xfId="0" applyFont="1" applyFill="1" applyBorder="1" applyAlignment="1">
      <alignment horizontal="distributed" justifyLastLine="1"/>
    </xf>
    <xf numFmtId="0" fontId="35" fillId="3" borderId="78" xfId="0" applyFont="1" applyFill="1" applyBorder="1" applyAlignment="1">
      <alignment horizontal="center"/>
    </xf>
    <xf numFmtId="0" fontId="19" fillId="3" borderId="32" xfId="0" applyFont="1" applyFill="1" applyBorder="1" applyAlignment="1"/>
    <xf numFmtId="182" fontId="38" fillId="3" borderId="0" xfId="0" applyNumberFormat="1" applyFont="1" applyFill="1" applyBorder="1" applyAlignment="1">
      <alignment vertical="top" shrinkToFit="1"/>
    </xf>
    <xf numFmtId="182" fontId="38" fillId="3" borderId="19" xfId="0" applyNumberFormat="1" applyFont="1" applyFill="1" applyBorder="1" applyAlignment="1">
      <alignment vertical="top" shrinkToFit="1"/>
    </xf>
    <xf numFmtId="0" fontId="1" fillId="3" borderId="0" xfId="0" applyFont="1" applyFill="1" applyBorder="1" applyAlignment="1">
      <alignment horizontal="center"/>
    </xf>
    <xf numFmtId="0" fontId="19" fillId="3" borderId="34" xfId="0" applyFont="1" applyFill="1" applyBorder="1" applyAlignment="1">
      <alignment horizontal="center" vertical="center" textRotation="255"/>
    </xf>
    <xf numFmtId="0" fontId="19" fillId="3" borderId="31" xfId="0" applyFont="1" applyFill="1" applyBorder="1" applyAlignment="1">
      <alignment horizontal="center" vertical="center" textRotation="255"/>
    </xf>
    <xf numFmtId="0" fontId="19" fillId="3" borderId="2" xfId="0" applyFont="1" applyFill="1" applyBorder="1" applyAlignment="1">
      <alignment horizontal="center" vertical="center" textRotation="255"/>
    </xf>
    <xf numFmtId="0" fontId="19" fillId="3" borderId="28" xfId="0" applyFont="1" applyFill="1" applyBorder="1" applyAlignment="1">
      <alignment horizontal="left" vertical="center" shrinkToFit="1"/>
    </xf>
    <xf numFmtId="0" fontId="1" fillId="3" borderId="64" xfId="0" applyFont="1" applyFill="1" applyBorder="1" applyAlignment="1">
      <alignment shrinkToFit="1"/>
    </xf>
    <xf numFmtId="0" fontId="1" fillId="3" borderId="18" xfId="0" applyFont="1" applyFill="1" applyBorder="1" applyAlignment="1">
      <alignment shrinkToFit="1"/>
    </xf>
    <xf numFmtId="0" fontId="19" fillId="3" borderId="28" xfId="0" applyFont="1" applyFill="1" applyBorder="1" applyAlignment="1"/>
    <xf numFmtId="0" fontId="19" fillId="3" borderId="64" xfId="0" applyFont="1" applyFill="1" applyBorder="1" applyAlignment="1"/>
    <xf numFmtId="0" fontId="1" fillId="3" borderId="64" xfId="0" applyFont="1" applyFill="1" applyBorder="1" applyAlignment="1">
      <alignment horizontal="left" shrinkToFit="1"/>
    </xf>
    <xf numFmtId="0" fontId="1" fillId="3" borderId="18" xfId="0" applyFont="1" applyFill="1" applyBorder="1" applyAlignment="1">
      <alignment horizontal="left" shrinkToFit="1"/>
    </xf>
    <xf numFmtId="0" fontId="1" fillId="3" borderId="67" xfId="0" applyFont="1" applyFill="1" applyBorder="1" applyAlignment="1">
      <alignment vertical="center"/>
    </xf>
    <xf numFmtId="0" fontId="1" fillId="3" borderId="68" xfId="0" applyFont="1" applyFill="1" applyBorder="1" applyAlignment="1">
      <alignment vertical="center"/>
    </xf>
    <xf numFmtId="0" fontId="21" fillId="3" borderId="29" xfId="0" applyFont="1" applyFill="1" applyBorder="1" applyAlignment="1">
      <alignment horizontal="left" vertical="center"/>
    </xf>
    <xf numFmtId="0" fontId="1" fillId="3" borderId="72" xfId="0" applyFont="1" applyFill="1" applyBorder="1" applyAlignment="1">
      <alignment horizontal="left" vertical="center"/>
    </xf>
    <xf numFmtId="0" fontId="34" fillId="3" borderId="73" xfId="0" applyFont="1" applyFill="1" applyBorder="1" applyAlignment="1">
      <alignment vertical="center"/>
    </xf>
    <xf numFmtId="0" fontId="34" fillId="3" borderId="39" xfId="0" applyFont="1" applyFill="1" applyBorder="1" applyAlignment="1"/>
    <xf numFmtId="0" fontId="34" fillId="3" borderId="40" xfId="0" applyFont="1" applyFill="1" applyBorder="1" applyAlignment="1"/>
    <xf numFmtId="0" fontId="19" fillId="3" borderId="33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3" borderId="4" xfId="0" applyFont="1" applyFill="1" applyBorder="1" applyAlignment="1"/>
    <xf numFmtId="0" fontId="19" fillId="3" borderId="32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67" xfId="0" applyFont="1" applyFill="1" applyBorder="1" applyAlignment="1">
      <alignment vertical="center"/>
    </xf>
    <xf numFmtId="0" fontId="1" fillId="3" borderId="68" xfId="0" applyFont="1" applyFill="1" applyBorder="1" applyAlignment="1"/>
    <xf numFmtId="0" fontId="19" fillId="3" borderId="70" xfId="0" applyNumberFormat="1" applyFont="1" applyFill="1" applyBorder="1" applyAlignment="1">
      <alignment vertical="center" shrinkToFit="1"/>
    </xf>
    <xf numFmtId="0" fontId="1" fillId="3" borderId="70" xfId="0" applyNumberFormat="1" applyFont="1" applyFill="1" applyBorder="1" applyAlignment="1">
      <alignment vertical="center" shrinkToFit="1"/>
    </xf>
    <xf numFmtId="0" fontId="1" fillId="3" borderId="71" xfId="0" applyNumberFormat="1" applyFont="1" applyFill="1" applyBorder="1" applyAlignment="1">
      <alignment vertical="center" shrinkToFi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31" fillId="3" borderId="0" xfId="0" applyFont="1" applyFill="1" applyBorder="1" applyAlignment="1">
      <alignment horizontal="distributed" vertical="top"/>
    </xf>
    <xf numFmtId="0" fontId="1" fillId="3" borderId="0" xfId="0" applyFont="1" applyFill="1" applyAlignment="1">
      <alignment horizontal="distributed" vertical="top"/>
    </xf>
    <xf numFmtId="0" fontId="32" fillId="3" borderId="17" xfId="0" applyFont="1" applyFill="1" applyBorder="1" applyAlignment="1">
      <alignment horizontal="justify" vertical="top" wrapText="1"/>
    </xf>
    <xf numFmtId="0" fontId="32" fillId="3" borderId="36" xfId="0" applyFont="1" applyFill="1" applyBorder="1" applyAlignment="1">
      <alignment horizontal="justify" vertical="top" wrapText="1"/>
    </xf>
    <xf numFmtId="0" fontId="32" fillId="3" borderId="37" xfId="0" applyFont="1" applyFill="1" applyBorder="1" applyAlignment="1">
      <alignment horizontal="justify" vertical="top" wrapText="1"/>
    </xf>
    <xf numFmtId="0" fontId="1" fillId="3" borderId="17" xfId="0" applyFont="1" applyFill="1" applyBorder="1" applyAlignment="1"/>
    <xf numFmtId="0" fontId="1" fillId="3" borderId="37" xfId="0" applyFont="1" applyFill="1" applyBorder="1" applyAlignment="1"/>
    <xf numFmtId="3" fontId="1" fillId="3" borderId="17" xfId="3" applyNumberFormat="1" applyFont="1" applyFill="1" applyBorder="1" applyAlignment="1" applyProtection="1">
      <protection locked="0"/>
    </xf>
    <xf numFmtId="3" fontId="1" fillId="3" borderId="36" xfId="3" applyNumberFormat="1" applyFont="1" applyFill="1" applyBorder="1" applyAlignment="1" applyProtection="1">
      <protection locked="0"/>
    </xf>
    <xf numFmtId="3" fontId="1" fillId="3" borderId="84" xfId="3" applyNumberFormat="1" applyFont="1" applyFill="1" applyBorder="1" applyAlignment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3" borderId="56" xfId="0" applyFont="1" applyFill="1" applyBorder="1" applyAlignment="1" applyProtection="1">
      <alignment horizontal="center"/>
      <protection locked="0"/>
    </xf>
    <xf numFmtId="3" fontId="1" fillId="3" borderId="56" xfId="3" applyNumberFormat="1" applyFont="1" applyFill="1" applyBorder="1" applyAlignment="1" applyProtection="1">
      <protection locked="0"/>
    </xf>
    <xf numFmtId="3" fontId="1" fillId="3" borderId="52" xfId="3" applyNumberFormat="1" applyFont="1" applyFill="1" applyBorder="1" applyAlignment="1" applyProtection="1">
      <protection locked="0"/>
    </xf>
    <xf numFmtId="3" fontId="1" fillId="3" borderId="53" xfId="3" applyNumberFormat="1" applyFont="1" applyFill="1" applyBorder="1" applyAlignment="1" applyProtection="1">
      <protection locked="0"/>
    </xf>
    <xf numFmtId="49" fontId="1" fillId="3" borderId="5" xfId="0" applyNumberFormat="1" applyFont="1" applyFill="1" applyBorder="1" applyAlignment="1" applyProtection="1">
      <alignment horizontal="center"/>
      <protection locked="0"/>
    </xf>
    <xf numFmtId="49" fontId="1" fillId="3" borderId="36" xfId="0" applyNumberFormat="1" applyFont="1" applyFill="1" applyBorder="1" applyAlignment="1" applyProtection="1">
      <alignment horizontal="center"/>
      <protection locked="0"/>
    </xf>
    <xf numFmtId="49" fontId="1" fillId="3" borderId="37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3" fontId="1" fillId="3" borderId="82" xfId="3" applyNumberFormat="1" applyFont="1" applyFill="1" applyBorder="1" applyAlignment="1" applyProtection="1">
      <protection locked="0"/>
    </xf>
    <xf numFmtId="3" fontId="1" fillId="3" borderId="80" xfId="3" applyNumberFormat="1" applyFont="1" applyFill="1" applyBorder="1" applyAlignment="1" applyProtection="1">
      <protection locked="0"/>
    </xf>
    <xf numFmtId="3" fontId="1" fillId="3" borderId="83" xfId="3" applyNumberFormat="1" applyFont="1" applyFill="1" applyBorder="1" applyAlignment="1" applyProtection="1">
      <protection locked="0"/>
    </xf>
    <xf numFmtId="49" fontId="0" fillId="3" borderId="5" xfId="0" applyNumberFormat="1" applyFont="1" applyFill="1" applyBorder="1" applyAlignment="1" applyProtection="1">
      <alignment horizontal="center"/>
      <protection locked="0"/>
    </xf>
    <xf numFmtId="49" fontId="1" fillId="3" borderId="79" xfId="0" applyNumberFormat="1" applyFont="1" applyFill="1" applyBorder="1" applyAlignment="1" applyProtection="1">
      <alignment horizontal="center"/>
      <protection locked="0"/>
    </xf>
    <xf numFmtId="49" fontId="1" fillId="3" borderId="80" xfId="0" applyNumberFormat="1" applyFont="1" applyFill="1" applyBorder="1" applyAlignment="1" applyProtection="1">
      <alignment horizontal="center"/>
      <protection locked="0"/>
    </xf>
    <xf numFmtId="49" fontId="1" fillId="3" borderId="81" xfId="0" applyNumberFormat="1" applyFont="1" applyFill="1" applyBorder="1" applyAlignment="1" applyProtection="1">
      <alignment horizontal="center"/>
      <protection locked="0"/>
    </xf>
    <xf numFmtId="0" fontId="0" fillId="3" borderId="82" xfId="0" applyFill="1" applyBorder="1" applyAlignment="1" applyProtection="1">
      <alignment horizontal="center"/>
      <protection locked="0"/>
    </xf>
    <xf numFmtId="176" fontId="18" fillId="3" borderId="1" xfId="0" applyNumberFormat="1" applyFont="1" applyFill="1" applyBorder="1" applyAlignment="1">
      <alignment horizontal="left" vertical="distributed" wrapText="1"/>
    </xf>
    <xf numFmtId="0" fontId="19" fillId="3" borderId="33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1" fillId="3" borderId="0" xfId="0" applyNumberFormat="1" applyFont="1" applyFill="1" applyAlignment="1"/>
    <xf numFmtId="0" fontId="0" fillId="0" borderId="1" xfId="0" applyBorder="1" applyAlignment="1">
      <alignment horizontal="center"/>
    </xf>
    <xf numFmtId="0" fontId="19" fillId="0" borderId="54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1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FFFCFB"/>
      <color rgb="FFFFF4EB"/>
      <color rgb="FFFFF7F3"/>
      <color rgb="FFFFEEEB"/>
      <color rgb="FFFFF4F3"/>
      <color rgb="FFFFFFFF"/>
      <color rgb="FFFFEAE7"/>
      <color rgb="FFFFFFCC"/>
      <color rgb="FFFFF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support2.microsoft.com/kb/3025036/ja" TargetMode="Externa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23</xdr:row>
      <xdr:rowOff>152399</xdr:rowOff>
    </xdr:from>
    <xdr:to>
      <xdr:col>4</xdr:col>
      <xdr:colOff>152400</xdr:colOff>
      <xdr:row>25</xdr:row>
      <xdr:rowOff>19050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895600" y="4476749"/>
          <a:ext cx="219075" cy="20955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57151</xdr:colOff>
      <xdr:row>25</xdr:row>
      <xdr:rowOff>85725</xdr:rowOff>
    </xdr:from>
    <xdr:to>
      <xdr:col>3</xdr:col>
      <xdr:colOff>114301</xdr:colOff>
      <xdr:row>27</xdr:row>
      <xdr:rowOff>95250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1" y="4752975"/>
          <a:ext cx="1009650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50</xdr:row>
          <xdr:rowOff>68580</xdr:rowOff>
        </xdr:from>
        <xdr:to>
          <xdr:col>8</xdr:col>
          <xdr:colOff>91440</xdr:colOff>
          <xdr:row>52</xdr:row>
          <xdr:rowOff>30480</xdr:rowOff>
        </xdr:to>
        <xdr:sp macro="" textlink="">
          <xdr:nvSpPr>
            <xdr:cNvPr id="8194" name="ComboBox21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8</xdr:row>
          <xdr:rowOff>60960</xdr:rowOff>
        </xdr:from>
        <xdr:to>
          <xdr:col>8</xdr:col>
          <xdr:colOff>68580</xdr:colOff>
          <xdr:row>10</xdr:row>
          <xdr:rowOff>22860</xdr:rowOff>
        </xdr:to>
        <xdr:sp macro="" textlink="">
          <xdr:nvSpPr>
            <xdr:cNvPr id="8196" name="ComboBox22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92</xdr:row>
          <xdr:rowOff>68580</xdr:rowOff>
        </xdr:from>
        <xdr:to>
          <xdr:col>8</xdr:col>
          <xdr:colOff>53340</xdr:colOff>
          <xdr:row>94</xdr:row>
          <xdr:rowOff>30480</xdr:rowOff>
        </xdr:to>
        <xdr:sp macro="" textlink="">
          <xdr:nvSpPr>
            <xdr:cNvPr id="8198" name="ComboBox23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134</xdr:row>
          <xdr:rowOff>68580</xdr:rowOff>
        </xdr:from>
        <xdr:to>
          <xdr:col>8</xdr:col>
          <xdr:colOff>60960</xdr:colOff>
          <xdr:row>136</xdr:row>
          <xdr:rowOff>30480</xdr:rowOff>
        </xdr:to>
        <xdr:sp macro="" textlink="">
          <xdr:nvSpPr>
            <xdr:cNvPr id="8199" name="ComboBox24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176</xdr:row>
          <xdr:rowOff>68580</xdr:rowOff>
        </xdr:from>
        <xdr:to>
          <xdr:col>8</xdr:col>
          <xdr:colOff>60960</xdr:colOff>
          <xdr:row>178</xdr:row>
          <xdr:rowOff>30480</xdr:rowOff>
        </xdr:to>
        <xdr:sp macro="" textlink="">
          <xdr:nvSpPr>
            <xdr:cNvPr id="8203" name="ComboBox25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3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218</xdr:row>
          <xdr:rowOff>68580</xdr:rowOff>
        </xdr:from>
        <xdr:to>
          <xdr:col>8</xdr:col>
          <xdr:colOff>60960</xdr:colOff>
          <xdr:row>220</xdr:row>
          <xdr:rowOff>30480</xdr:rowOff>
        </xdr:to>
        <xdr:sp macro="" textlink="">
          <xdr:nvSpPr>
            <xdr:cNvPr id="8204" name="ComboBox26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3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260</xdr:row>
          <xdr:rowOff>68580</xdr:rowOff>
        </xdr:from>
        <xdr:to>
          <xdr:col>8</xdr:col>
          <xdr:colOff>60960</xdr:colOff>
          <xdr:row>262</xdr:row>
          <xdr:rowOff>30480</xdr:rowOff>
        </xdr:to>
        <xdr:sp macro="" textlink="">
          <xdr:nvSpPr>
            <xdr:cNvPr id="8206" name="ComboBox27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3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302</xdr:row>
          <xdr:rowOff>68580</xdr:rowOff>
        </xdr:from>
        <xdr:to>
          <xdr:col>8</xdr:col>
          <xdr:colOff>60960</xdr:colOff>
          <xdr:row>304</xdr:row>
          <xdr:rowOff>30480</xdr:rowOff>
        </xdr:to>
        <xdr:sp macro="" textlink="">
          <xdr:nvSpPr>
            <xdr:cNvPr id="8208" name="ComboBox28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3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344</xdr:row>
          <xdr:rowOff>68580</xdr:rowOff>
        </xdr:from>
        <xdr:to>
          <xdr:col>8</xdr:col>
          <xdr:colOff>60960</xdr:colOff>
          <xdr:row>346</xdr:row>
          <xdr:rowOff>30480</xdr:rowOff>
        </xdr:to>
        <xdr:sp macro="" textlink="">
          <xdr:nvSpPr>
            <xdr:cNvPr id="8210" name="ComboBox29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3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386</xdr:row>
          <xdr:rowOff>68580</xdr:rowOff>
        </xdr:from>
        <xdr:to>
          <xdr:col>8</xdr:col>
          <xdr:colOff>60960</xdr:colOff>
          <xdr:row>388</xdr:row>
          <xdr:rowOff>30480</xdr:rowOff>
        </xdr:to>
        <xdr:sp macro="" textlink="">
          <xdr:nvSpPr>
            <xdr:cNvPr id="8212" name="ComboBox21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3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428</xdr:row>
          <xdr:rowOff>68580</xdr:rowOff>
        </xdr:from>
        <xdr:to>
          <xdr:col>8</xdr:col>
          <xdr:colOff>60960</xdr:colOff>
          <xdr:row>430</xdr:row>
          <xdr:rowOff>30480</xdr:rowOff>
        </xdr:to>
        <xdr:sp macro="" textlink="">
          <xdr:nvSpPr>
            <xdr:cNvPr id="8213" name="ComboBox21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3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470</xdr:row>
          <xdr:rowOff>68580</xdr:rowOff>
        </xdr:from>
        <xdr:to>
          <xdr:col>8</xdr:col>
          <xdr:colOff>60960</xdr:colOff>
          <xdr:row>472</xdr:row>
          <xdr:rowOff>30480</xdr:rowOff>
        </xdr:to>
        <xdr:sp macro="" textlink="">
          <xdr:nvSpPr>
            <xdr:cNvPr id="8214" name="ComboBox21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3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512</xdr:row>
          <xdr:rowOff>68580</xdr:rowOff>
        </xdr:from>
        <xdr:to>
          <xdr:col>8</xdr:col>
          <xdr:colOff>60960</xdr:colOff>
          <xdr:row>514</xdr:row>
          <xdr:rowOff>30480</xdr:rowOff>
        </xdr:to>
        <xdr:sp macro="" textlink="">
          <xdr:nvSpPr>
            <xdr:cNvPr id="8215" name="ComboBox21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3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554</xdr:row>
          <xdr:rowOff>68580</xdr:rowOff>
        </xdr:from>
        <xdr:to>
          <xdr:col>8</xdr:col>
          <xdr:colOff>60960</xdr:colOff>
          <xdr:row>556</xdr:row>
          <xdr:rowOff>30480</xdr:rowOff>
        </xdr:to>
        <xdr:sp macro="" textlink="">
          <xdr:nvSpPr>
            <xdr:cNvPr id="8216" name="ComboBox21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3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45720</xdr:rowOff>
        </xdr:from>
        <xdr:to>
          <xdr:col>8</xdr:col>
          <xdr:colOff>60960</xdr:colOff>
          <xdr:row>10</xdr:row>
          <xdr:rowOff>7620</xdr:rowOff>
        </xdr:to>
        <xdr:sp macro="" textlink="">
          <xdr:nvSpPr>
            <xdr:cNvPr id="11265" name="ComboBox2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50</xdr:row>
          <xdr:rowOff>60960</xdr:rowOff>
        </xdr:from>
        <xdr:to>
          <xdr:col>8</xdr:col>
          <xdr:colOff>53340</xdr:colOff>
          <xdr:row>52</xdr:row>
          <xdr:rowOff>22860</xdr:rowOff>
        </xdr:to>
        <xdr:sp macro="" textlink="">
          <xdr:nvSpPr>
            <xdr:cNvPr id="11266" name="ComboBox2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134</xdr:row>
          <xdr:rowOff>60960</xdr:rowOff>
        </xdr:from>
        <xdr:to>
          <xdr:col>8</xdr:col>
          <xdr:colOff>53340</xdr:colOff>
          <xdr:row>136</xdr:row>
          <xdr:rowOff>22860</xdr:rowOff>
        </xdr:to>
        <xdr:sp macro="" textlink="">
          <xdr:nvSpPr>
            <xdr:cNvPr id="11268" name="ComboBox2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4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176</xdr:row>
          <xdr:rowOff>68580</xdr:rowOff>
        </xdr:from>
        <xdr:to>
          <xdr:col>8</xdr:col>
          <xdr:colOff>53340</xdr:colOff>
          <xdr:row>178</xdr:row>
          <xdr:rowOff>30480</xdr:rowOff>
        </xdr:to>
        <xdr:sp macro="" textlink="">
          <xdr:nvSpPr>
            <xdr:cNvPr id="11269" name="ComboBox2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4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218</xdr:row>
          <xdr:rowOff>68580</xdr:rowOff>
        </xdr:from>
        <xdr:to>
          <xdr:col>8</xdr:col>
          <xdr:colOff>60960</xdr:colOff>
          <xdr:row>220</xdr:row>
          <xdr:rowOff>30480</xdr:rowOff>
        </xdr:to>
        <xdr:sp macro="" textlink="">
          <xdr:nvSpPr>
            <xdr:cNvPr id="11270" name="ComboBox2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4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260</xdr:row>
          <xdr:rowOff>68580</xdr:rowOff>
        </xdr:from>
        <xdr:to>
          <xdr:col>8</xdr:col>
          <xdr:colOff>68580</xdr:colOff>
          <xdr:row>262</xdr:row>
          <xdr:rowOff>30480</xdr:rowOff>
        </xdr:to>
        <xdr:sp macro="" textlink="">
          <xdr:nvSpPr>
            <xdr:cNvPr id="11271" name="ComboBox2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4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92</xdr:row>
          <xdr:rowOff>76200</xdr:rowOff>
        </xdr:from>
        <xdr:to>
          <xdr:col>8</xdr:col>
          <xdr:colOff>60960</xdr:colOff>
          <xdr:row>94</xdr:row>
          <xdr:rowOff>38100</xdr:rowOff>
        </xdr:to>
        <xdr:sp macro="" textlink="">
          <xdr:nvSpPr>
            <xdr:cNvPr id="11280" name="ComboBox23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4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1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2.emf"/><Relationship Id="rId15" Type="http://schemas.openxmlformats.org/officeDocument/2006/relationships/control" Target="../activeX/activeX1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8.xml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17.xml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6.xml"/><Relationship Id="rId11" Type="http://schemas.openxmlformats.org/officeDocument/2006/relationships/control" Target="../activeX/activeX21.xml"/><Relationship Id="rId5" Type="http://schemas.openxmlformats.org/officeDocument/2006/relationships/image" Target="../media/image3.emf"/><Relationship Id="rId10" Type="http://schemas.openxmlformats.org/officeDocument/2006/relationships/control" Target="../activeX/activeX20.xml"/><Relationship Id="rId4" Type="http://schemas.openxmlformats.org/officeDocument/2006/relationships/control" Target="../activeX/activeX15.xml"/><Relationship Id="rId9" Type="http://schemas.openxmlformats.org/officeDocument/2006/relationships/control" Target="../activeX/activeX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808B4-7F43-4BC2-A003-D7F23FA0AC90}">
  <dimension ref="A1:AC168"/>
  <sheetViews>
    <sheetView zoomScaleNormal="100" workbookViewId="0"/>
  </sheetViews>
  <sheetFormatPr defaultRowHeight="13.2"/>
  <cols>
    <col min="1" max="1" width="2.77734375" style="180" customWidth="1"/>
    <col min="2" max="2" width="6.109375" style="180" customWidth="1"/>
    <col min="3" max="3" width="4.33203125" style="180" customWidth="1"/>
    <col min="4" max="4" width="4.77734375" style="180" customWidth="1"/>
    <col min="5" max="5" width="3" style="180" customWidth="1"/>
    <col min="6" max="6" width="2.88671875" style="180" customWidth="1"/>
    <col min="7" max="7" width="1.21875" style="180" customWidth="1"/>
    <col min="8" max="12" width="4.109375" style="180" customWidth="1"/>
    <col min="13" max="13" width="2.6640625" style="180" customWidth="1"/>
    <col min="14" max="15" width="3.109375" style="180" customWidth="1"/>
    <col min="16" max="16" width="10.44140625" style="180" customWidth="1"/>
    <col min="17" max="17" width="2.88671875" style="180" customWidth="1"/>
    <col min="18" max="24" width="7.88671875" style="180" customWidth="1"/>
    <col min="25" max="28" width="3.88671875" style="180" customWidth="1"/>
    <col min="29" max="29" width="1.21875" style="180" customWidth="1"/>
    <col min="30" max="16384" width="8.88671875" style="180"/>
  </cols>
  <sheetData>
    <row r="1" spans="1:29" ht="3.6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ht="14.4" customHeight="1">
      <c r="A2" s="432" t="s">
        <v>120</v>
      </c>
      <c r="B2" s="432"/>
      <c r="C2" s="433"/>
      <c r="D2" s="178"/>
      <c r="E2" s="178"/>
      <c r="F2" s="178"/>
      <c r="G2" s="178"/>
      <c r="H2" s="178"/>
      <c r="I2" s="178"/>
      <c r="J2" s="178"/>
      <c r="K2" s="178"/>
      <c r="L2" s="178"/>
      <c r="M2" s="247" t="s">
        <v>4</v>
      </c>
      <c r="N2" s="247"/>
      <c r="O2" s="247"/>
      <c r="P2" s="247"/>
      <c r="Q2" s="247"/>
      <c r="R2" s="247"/>
      <c r="S2" s="247"/>
      <c r="T2" s="247"/>
      <c r="U2" s="178"/>
      <c r="V2" s="249" t="s">
        <v>25</v>
      </c>
      <c r="W2" s="249"/>
      <c r="X2" s="250" t="s">
        <v>165</v>
      </c>
      <c r="Y2" s="251"/>
      <c r="Z2" s="251"/>
      <c r="AA2" s="251"/>
      <c r="AB2" s="251"/>
      <c r="AC2" s="251"/>
    </row>
    <row r="3" spans="1:29" ht="14.4" customHeight="1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248"/>
      <c r="N3" s="248"/>
      <c r="O3" s="248"/>
      <c r="P3" s="248"/>
      <c r="Q3" s="248"/>
      <c r="R3" s="248"/>
      <c r="S3" s="248"/>
      <c r="T3" s="248"/>
      <c r="U3" s="179"/>
      <c r="V3" s="179"/>
    </row>
    <row r="4" spans="1:29" ht="13.2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422"/>
      <c r="N4" s="422"/>
      <c r="O4" s="422"/>
      <c r="P4" s="422"/>
      <c r="Q4" s="422"/>
      <c r="R4" s="422"/>
      <c r="S4" s="422"/>
      <c r="T4" s="422"/>
      <c r="U4" s="178"/>
      <c r="V4" s="178"/>
      <c r="W4" s="178"/>
      <c r="X4" s="178"/>
      <c r="Y4" s="178"/>
      <c r="AA4" s="423" t="s">
        <v>73</v>
      </c>
      <c r="AB4" s="423"/>
      <c r="AC4" s="423"/>
    </row>
    <row r="5" spans="1:29" ht="12" customHeight="1">
      <c r="A5" s="424" t="s">
        <v>5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2"/>
      <c r="N5" s="422"/>
      <c r="O5" s="422"/>
      <c r="P5" s="422"/>
      <c r="Q5" s="422"/>
      <c r="R5" s="422"/>
      <c r="S5" s="422"/>
      <c r="T5" s="422"/>
      <c r="U5" s="425" t="s">
        <v>37</v>
      </c>
      <c r="V5" s="427"/>
      <c r="W5" s="427"/>
      <c r="X5" s="427"/>
      <c r="Y5" s="427"/>
      <c r="Z5" s="427"/>
      <c r="AA5" s="427"/>
      <c r="AB5" s="181"/>
      <c r="AC5" s="182"/>
    </row>
    <row r="6" spans="1:29" ht="12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178"/>
      <c r="N6" s="178"/>
      <c r="O6" s="178"/>
      <c r="P6" s="178"/>
      <c r="Q6" s="178"/>
      <c r="R6" s="178"/>
      <c r="S6" s="178"/>
      <c r="T6" s="178"/>
      <c r="U6" s="426"/>
      <c r="V6" s="428"/>
      <c r="W6" s="428"/>
      <c r="X6" s="428"/>
      <c r="Y6" s="428"/>
      <c r="Z6" s="428"/>
      <c r="AA6" s="428"/>
      <c r="AB6" s="183"/>
      <c r="AC6" s="184"/>
    </row>
    <row r="7" spans="1:29" ht="12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426" t="s">
        <v>38</v>
      </c>
      <c r="V7" s="429"/>
      <c r="W7" s="429"/>
      <c r="X7" s="429"/>
      <c r="Y7" s="429"/>
      <c r="Z7" s="429"/>
      <c r="AA7" s="429"/>
      <c r="AB7" s="429"/>
      <c r="AC7" s="185"/>
    </row>
    <row r="8" spans="1:29" ht="12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426"/>
      <c r="V8" s="429"/>
      <c r="W8" s="429"/>
      <c r="X8" s="429"/>
      <c r="Y8" s="429"/>
      <c r="Z8" s="429"/>
      <c r="AA8" s="429"/>
      <c r="AB8" s="429"/>
      <c r="AC8" s="185"/>
    </row>
    <row r="9" spans="1:29" ht="12" customHeight="1">
      <c r="A9" s="178"/>
      <c r="B9" s="412" t="s">
        <v>0</v>
      </c>
      <c r="C9" s="412"/>
      <c r="D9" s="430"/>
      <c r="E9" s="430"/>
      <c r="F9" s="430"/>
      <c r="G9" s="430"/>
      <c r="H9" s="430"/>
      <c r="I9" s="412" t="s">
        <v>7</v>
      </c>
      <c r="J9" s="178"/>
      <c r="K9" s="178"/>
      <c r="L9" s="178"/>
      <c r="M9" s="178"/>
      <c r="N9" s="178"/>
      <c r="O9" s="178"/>
      <c r="P9" s="178"/>
      <c r="Q9" s="409"/>
      <c r="R9" s="409"/>
      <c r="T9" s="186"/>
      <c r="U9" s="426"/>
      <c r="V9" s="429"/>
      <c r="W9" s="429"/>
      <c r="X9" s="429"/>
      <c r="Y9" s="429"/>
      <c r="Z9" s="429"/>
      <c r="AA9" s="429"/>
      <c r="AB9" s="429"/>
      <c r="AC9" s="185"/>
    </row>
    <row r="10" spans="1:29" ht="12" customHeight="1" thickBot="1">
      <c r="A10" s="178"/>
      <c r="B10" s="413"/>
      <c r="C10" s="413"/>
      <c r="D10" s="431"/>
      <c r="E10" s="431"/>
      <c r="F10" s="431"/>
      <c r="G10" s="431"/>
      <c r="H10" s="431"/>
      <c r="I10" s="413"/>
      <c r="J10" s="178"/>
      <c r="K10" s="178"/>
      <c r="L10" s="178"/>
      <c r="M10" s="178"/>
      <c r="N10" s="178"/>
      <c r="O10" s="178"/>
      <c r="P10" s="187" t="s">
        <v>140</v>
      </c>
      <c r="Q10" s="410"/>
      <c r="R10" s="410"/>
      <c r="T10" s="186"/>
      <c r="U10" s="188"/>
      <c r="V10" s="411"/>
      <c r="W10" s="411"/>
      <c r="X10" s="411"/>
      <c r="Y10" s="411"/>
      <c r="Z10" s="411"/>
      <c r="AA10" s="411"/>
      <c r="AB10" s="189"/>
      <c r="AC10" s="190"/>
    </row>
    <row r="11" spans="1:29" ht="12" customHeight="1">
      <c r="A11" s="178"/>
      <c r="B11" s="191"/>
      <c r="C11" s="191"/>
      <c r="D11" s="191"/>
      <c r="E11" s="192"/>
      <c r="F11" s="192"/>
      <c r="G11" s="192"/>
      <c r="H11" s="192"/>
      <c r="I11" s="191"/>
      <c r="J11" s="178"/>
      <c r="K11" s="178"/>
      <c r="L11" s="178"/>
      <c r="M11" s="178"/>
      <c r="N11" s="178"/>
      <c r="O11" s="178"/>
      <c r="P11" s="178"/>
      <c r="Q11" s="178"/>
      <c r="R11" s="178"/>
      <c r="T11" s="178"/>
      <c r="U11" s="188"/>
      <c r="V11" s="411"/>
      <c r="W11" s="411"/>
      <c r="X11" s="411"/>
      <c r="Y11" s="411"/>
      <c r="Z11" s="411"/>
      <c r="AA11" s="411"/>
      <c r="AB11" s="189"/>
      <c r="AC11" s="190"/>
    </row>
    <row r="12" spans="1:29" ht="12" customHeight="1">
      <c r="A12" s="178"/>
      <c r="B12" s="412" t="s">
        <v>6</v>
      </c>
      <c r="C12" s="412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178"/>
      <c r="U12" s="416" t="s">
        <v>23</v>
      </c>
      <c r="V12" s="418"/>
      <c r="W12" s="418"/>
      <c r="X12" s="420" t="s">
        <v>24</v>
      </c>
      <c r="Y12" s="418"/>
      <c r="Z12" s="418"/>
      <c r="AA12" s="418"/>
      <c r="AB12" s="418"/>
      <c r="AC12" s="193"/>
    </row>
    <row r="13" spans="1:29" ht="12" customHeight="1" thickBot="1">
      <c r="A13" s="178"/>
      <c r="B13" s="413"/>
      <c r="C13" s="413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178"/>
      <c r="U13" s="417"/>
      <c r="V13" s="419"/>
      <c r="W13" s="419"/>
      <c r="X13" s="421"/>
      <c r="Y13" s="419"/>
      <c r="Z13" s="419"/>
      <c r="AA13" s="419"/>
      <c r="AB13" s="419"/>
      <c r="AC13" s="194"/>
    </row>
    <row r="14" spans="1:29" ht="12" customHeight="1" thickBo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29" ht="12" customHeight="1">
      <c r="A15" s="376" t="s">
        <v>115</v>
      </c>
      <c r="B15" s="377"/>
      <c r="C15" s="377"/>
      <c r="D15" s="377"/>
      <c r="E15" s="377"/>
      <c r="F15" s="393"/>
      <c r="G15" s="394"/>
      <c r="H15" s="394"/>
      <c r="I15" s="394"/>
      <c r="J15" s="394"/>
      <c r="K15" s="394"/>
      <c r="L15" s="395"/>
      <c r="M15" s="195"/>
      <c r="N15" s="402" t="s">
        <v>28</v>
      </c>
      <c r="O15" s="403"/>
      <c r="P15" s="404" t="s">
        <v>30</v>
      </c>
      <c r="Q15" s="405"/>
      <c r="R15" s="405"/>
      <c r="S15" s="405"/>
      <c r="T15" s="405"/>
      <c r="U15" s="406"/>
      <c r="V15" s="196" t="s">
        <v>2</v>
      </c>
      <c r="W15" s="196" t="s">
        <v>29</v>
      </c>
      <c r="X15" s="407" t="s">
        <v>31</v>
      </c>
      <c r="Y15" s="407"/>
      <c r="Z15" s="407" t="s">
        <v>32</v>
      </c>
      <c r="AA15" s="319"/>
      <c r="AB15" s="319"/>
      <c r="AC15" s="408"/>
    </row>
    <row r="16" spans="1:29" ht="12" customHeight="1">
      <c r="A16" s="366"/>
      <c r="B16" s="367"/>
      <c r="C16" s="367"/>
      <c r="D16" s="367"/>
      <c r="E16" s="367"/>
      <c r="F16" s="396"/>
      <c r="G16" s="397"/>
      <c r="H16" s="397"/>
      <c r="I16" s="397"/>
      <c r="J16" s="397"/>
      <c r="K16" s="397"/>
      <c r="L16" s="398"/>
      <c r="M16" s="195"/>
      <c r="N16" s="328"/>
      <c r="O16" s="329"/>
      <c r="P16" s="330"/>
      <c r="Q16" s="331"/>
      <c r="R16" s="331"/>
      <c r="S16" s="331"/>
      <c r="T16" s="331"/>
      <c r="U16" s="332"/>
      <c r="V16" s="336"/>
      <c r="W16" s="337"/>
      <c r="X16" s="311"/>
      <c r="Y16" s="311"/>
      <c r="Z16" s="359"/>
      <c r="AA16" s="360"/>
      <c r="AB16" s="360"/>
      <c r="AC16" s="361"/>
    </row>
    <row r="17" spans="1:29" ht="12" customHeight="1">
      <c r="A17" s="366"/>
      <c r="B17" s="367"/>
      <c r="C17" s="367"/>
      <c r="D17" s="367"/>
      <c r="E17" s="367"/>
      <c r="F17" s="399"/>
      <c r="G17" s="400"/>
      <c r="H17" s="400"/>
      <c r="I17" s="400"/>
      <c r="J17" s="400"/>
      <c r="K17" s="400"/>
      <c r="L17" s="401"/>
      <c r="M17" s="195"/>
      <c r="N17" s="328"/>
      <c r="O17" s="329"/>
      <c r="P17" s="333"/>
      <c r="Q17" s="334"/>
      <c r="R17" s="334"/>
      <c r="S17" s="334"/>
      <c r="T17" s="334"/>
      <c r="U17" s="335"/>
      <c r="V17" s="336"/>
      <c r="W17" s="309"/>
      <c r="X17" s="311"/>
      <c r="Y17" s="311"/>
      <c r="Z17" s="359"/>
      <c r="AA17" s="360"/>
      <c r="AB17" s="360"/>
      <c r="AC17" s="361"/>
    </row>
    <row r="18" spans="1:29" ht="12" customHeight="1">
      <c r="A18" s="366" t="s">
        <v>8</v>
      </c>
      <c r="B18" s="367"/>
      <c r="C18" s="367"/>
      <c r="D18" s="367"/>
      <c r="E18" s="367"/>
      <c r="F18" s="389"/>
      <c r="G18" s="389"/>
      <c r="H18" s="389"/>
      <c r="I18" s="389"/>
      <c r="J18" s="389"/>
      <c r="K18" s="389"/>
      <c r="L18" s="390"/>
      <c r="M18" s="178"/>
      <c r="N18" s="328"/>
      <c r="O18" s="329"/>
      <c r="P18" s="330"/>
      <c r="Q18" s="331"/>
      <c r="R18" s="331"/>
      <c r="S18" s="331"/>
      <c r="T18" s="331"/>
      <c r="U18" s="332"/>
      <c r="V18" s="336"/>
      <c r="W18" s="309"/>
      <c r="X18" s="311"/>
      <c r="Y18" s="311"/>
      <c r="Z18" s="359"/>
      <c r="AA18" s="360"/>
      <c r="AB18" s="360"/>
      <c r="AC18" s="361"/>
    </row>
    <row r="19" spans="1:29" ht="12" customHeight="1">
      <c r="A19" s="366"/>
      <c r="B19" s="367"/>
      <c r="C19" s="367"/>
      <c r="D19" s="367"/>
      <c r="E19" s="367"/>
      <c r="F19" s="389"/>
      <c r="G19" s="389"/>
      <c r="H19" s="389"/>
      <c r="I19" s="389"/>
      <c r="J19" s="389"/>
      <c r="K19" s="389"/>
      <c r="L19" s="390"/>
      <c r="M19" s="178"/>
      <c r="N19" s="328"/>
      <c r="O19" s="329"/>
      <c r="P19" s="333"/>
      <c r="Q19" s="334"/>
      <c r="R19" s="334"/>
      <c r="S19" s="334"/>
      <c r="T19" s="334"/>
      <c r="U19" s="335"/>
      <c r="V19" s="336"/>
      <c r="W19" s="309"/>
      <c r="X19" s="311"/>
      <c r="Y19" s="311"/>
      <c r="Z19" s="359"/>
      <c r="AA19" s="360"/>
      <c r="AB19" s="360"/>
      <c r="AC19" s="361"/>
    </row>
    <row r="20" spans="1:29" ht="12" customHeight="1" thickBot="1">
      <c r="A20" s="387"/>
      <c r="B20" s="388"/>
      <c r="C20" s="388"/>
      <c r="D20" s="388"/>
      <c r="E20" s="388"/>
      <c r="F20" s="391"/>
      <c r="G20" s="391"/>
      <c r="H20" s="391"/>
      <c r="I20" s="391"/>
      <c r="J20" s="391"/>
      <c r="K20" s="391"/>
      <c r="L20" s="392"/>
      <c r="M20" s="178"/>
      <c r="N20" s="362"/>
      <c r="O20" s="329"/>
      <c r="P20" s="330"/>
      <c r="Q20" s="331"/>
      <c r="R20" s="331"/>
      <c r="S20" s="331"/>
      <c r="T20" s="331"/>
      <c r="U20" s="332"/>
      <c r="V20" s="336"/>
      <c r="W20" s="309"/>
      <c r="X20" s="311"/>
      <c r="Y20" s="311"/>
      <c r="Z20" s="359"/>
      <c r="AA20" s="360"/>
      <c r="AB20" s="360"/>
      <c r="AC20" s="361"/>
    </row>
    <row r="21" spans="1:29" ht="12" customHeight="1">
      <c r="A21" s="376" t="s">
        <v>10</v>
      </c>
      <c r="B21" s="377"/>
      <c r="C21" s="377"/>
      <c r="D21" s="377"/>
      <c r="E21" s="377"/>
      <c r="F21" s="378"/>
      <c r="G21" s="379"/>
      <c r="H21" s="379"/>
      <c r="I21" s="379"/>
      <c r="J21" s="379"/>
      <c r="K21" s="379"/>
      <c r="L21" s="380"/>
      <c r="M21" s="178"/>
      <c r="N21" s="363"/>
      <c r="O21" s="329"/>
      <c r="P21" s="333"/>
      <c r="Q21" s="334"/>
      <c r="R21" s="334"/>
      <c r="S21" s="334"/>
      <c r="T21" s="334"/>
      <c r="U21" s="335"/>
      <c r="V21" s="336"/>
      <c r="W21" s="309"/>
      <c r="X21" s="311"/>
      <c r="Y21" s="311"/>
      <c r="Z21" s="359"/>
      <c r="AA21" s="360"/>
      <c r="AB21" s="360"/>
      <c r="AC21" s="361"/>
    </row>
    <row r="22" spans="1:29" ht="12" customHeight="1">
      <c r="A22" s="366"/>
      <c r="B22" s="367"/>
      <c r="C22" s="367"/>
      <c r="D22" s="367"/>
      <c r="E22" s="367"/>
      <c r="F22" s="381"/>
      <c r="G22" s="382"/>
      <c r="H22" s="382"/>
      <c r="I22" s="382"/>
      <c r="J22" s="382"/>
      <c r="K22" s="382"/>
      <c r="L22" s="383"/>
      <c r="M22" s="178"/>
      <c r="N22" s="362"/>
      <c r="O22" s="329"/>
      <c r="P22" s="330"/>
      <c r="Q22" s="331"/>
      <c r="R22" s="331"/>
      <c r="S22" s="331"/>
      <c r="T22" s="331"/>
      <c r="U22" s="332"/>
      <c r="V22" s="336"/>
      <c r="W22" s="309"/>
      <c r="X22" s="311"/>
      <c r="Y22" s="311"/>
      <c r="Z22" s="359"/>
      <c r="AA22" s="360"/>
      <c r="AB22" s="360"/>
      <c r="AC22" s="361"/>
    </row>
    <row r="23" spans="1:29" ht="12" customHeight="1" thickBot="1">
      <c r="A23" s="368"/>
      <c r="B23" s="369"/>
      <c r="C23" s="369"/>
      <c r="D23" s="369"/>
      <c r="E23" s="369"/>
      <c r="F23" s="384"/>
      <c r="G23" s="385"/>
      <c r="H23" s="385"/>
      <c r="I23" s="385"/>
      <c r="J23" s="385"/>
      <c r="K23" s="385"/>
      <c r="L23" s="386"/>
      <c r="M23" s="178"/>
      <c r="N23" s="363"/>
      <c r="O23" s="329"/>
      <c r="P23" s="333"/>
      <c r="Q23" s="334"/>
      <c r="R23" s="334"/>
      <c r="S23" s="334"/>
      <c r="T23" s="334"/>
      <c r="U23" s="335"/>
      <c r="V23" s="336"/>
      <c r="W23" s="309"/>
      <c r="X23" s="311"/>
      <c r="Y23" s="311"/>
      <c r="Z23" s="359"/>
      <c r="AA23" s="360"/>
      <c r="AB23" s="360"/>
      <c r="AC23" s="361"/>
    </row>
    <row r="24" spans="1:29" ht="12" customHeight="1">
      <c r="A24" s="364" t="s">
        <v>11</v>
      </c>
      <c r="B24" s="365"/>
      <c r="C24" s="365"/>
      <c r="D24" s="365"/>
      <c r="E24" s="365"/>
      <c r="F24" s="370"/>
      <c r="G24" s="370"/>
      <c r="H24" s="370"/>
      <c r="I24" s="370"/>
      <c r="J24" s="370"/>
      <c r="K24" s="370"/>
      <c r="L24" s="371"/>
      <c r="M24" s="178"/>
      <c r="N24" s="362"/>
      <c r="O24" s="329"/>
      <c r="P24" s="330"/>
      <c r="Q24" s="331"/>
      <c r="R24" s="331"/>
      <c r="S24" s="331"/>
      <c r="T24" s="331"/>
      <c r="U24" s="332"/>
      <c r="V24" s="336"/>
      <c r="W24" s="309"/>
      <c r="X24" s="311"/>
      <c r="Y24" s="311"/>
      <c r="Z24" s="359"/>
      <c r="AA24" s="360"/>
      <c r="AB24" s="360"/>
      <c r="AC24" s="361"/>
    </row>
    <row r="25" spans="1:29" ht="12" customHeight="1">
      <c r="A25" s="366"/>
      <c r="B25" s="367"/>
      <c r="C25" s="367"/>
      <c r="D25" s="367"/>
      <c r="E25" s="367"/>
      <c r="F25" s="372"/>
      <c r="G25" s="372"/>
      <c r="H25" s="372"/>
      <c r="I25" s="372"/>
      <c r="J25" s="372"/>
      <c r="K25" s="372"/>
      <c r="L25" s="373"/>
      <c r="M25" s="178"/>
      <c r="N25" s="363"/>
      <c r="O25" s="329"/>
      <c r="P25" s="333"/>
      <c r="Q25" s="334"/>
      <c r="R25" s="334"/>
      <c r="S25" s="334"/>
      <c r="T25" s="334"/>
      <c r="U25" s="335"/>
      <c r="V25" s="336"/>
      <c r="W25" s="309"/>
      <c r="X25" s="311"/>
      <c r="Y25" s="311"/>
      <c r="Z25" s="359"/>
      <c r="AA25" s="360"/>
      <c r="AB25" s="360"/>
      <c r="AC25" s="361"/>
    </row>
    <row r="26" spans="1:29" ht="12" customHeight="1" thickBot="1">
      <c r="A26" s="368"/>
      <c r="B26" s="369"/>
      <c r="C26" s="369"/>
      <c r="D26" s="369"/>
      <c r="E26" s="369"/>
      <c r="F26" s="374"/>
      <c r="G26" s="374"/>
      <c r="H26" s="374"/>
      <c r="I26" s="374"/>
      <c r="J26" s="374"/>
      <c r="K26" s="374"/>
      <c r="L26" s="375"/>
      <c r="M26" s="178"/>
      <c r="N26" s="362"/>
      <c r="O26" s="329"/>
      <c r="P26" s="330"/>
      <c r="Q26" s="331"/>
      <c r="R26" s="331"/>
      <c r="S26" s="331"/>
      <c r="T26" s="331"/>
      <c r="U26" s="332"/>
      <c r="V26" s="336"/>
      <c r="W26" s="309"/>
      <c r="X26" s="311"/>
      <c r="Y26" s="311"/>
      <c r="Z26" s="359"/>
      <c r="AA26" s="360"/>
      <c r="AB26" s="360"/>
      <c r="AC26" s="361"/>
    </row>
    <row r="27" spans="1:29" ht="12" customHeight="1" thickBo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363"/>
      <c r="O27" s="329"/>
      <c r="P27" s="333"/>
      <c r="Q27" s="334"/>
      <c r="R27" s="334"/>
      <c r="S27" s="334"/>
      <c r="T27" s="334"/>
      <c r="U27" s="335"/>
      <c r="V27" s="336"/>
      <c r="W27" s="309"/>
      <c r="X27" s="311"/>
      <c r="Y27" s="311"/>
      <c r="Z27" s="359"/>
      <c r="AA27" s="360"/>
      <c r="AB27" s="360"/>
      <c r="AC27" s="361"/>
    </row>
    <row r="28" spans="1:29" s="213" customFormat="1" ht="24" customHeight="1">
      <c r="A28" s="344" t="s">
        <v>12</v>
      </c>
      <c r="B28" s="345"/>
      <c r="C28" s="357" t="s">
        <v>152</v>
      </c>
      <c r="D28" s="357"/>
      <c r="E28" s="357"/>
      <c r="F28" s="357"/>
      <c r="G28" s="357"/>
      <c r="H28" s="357"/>
      <c r="I28" s="358" t="s">
        <v>13</v>
      </c>
      <c r="J28" s="358"/>
      <c r="K28" s="197" t="s">
        <v>164</v>
      </c>
      <c r="L28" s="198" t="s">
        <v>35</v>
      </c>
      <c r="M28" s="199"/>
      <c r="N28" s="171"/>
      <c r="O28" s="170"/>
      <c r="P28" s="321"/>
      <c r="Q28" s="322"/>
      <c r="R28" s="322"/>
      <c r="S28" s="322"/>
      <c r="T28" s="322"/>
      <c r="U28" s="323"/>
      <c r="V28" s="168"/>
      <c r="W28" s="169"/>
      <c r="X28" s="324"/>
      <c r="Y28" s="324"/>
      <c r="Z28" s="276"/>
      <c r="AA28" s="278"/>
      <c r="AB28" s="278"/>
      <c r="AC28" s="279"/>
    </row>
    <row r="29" spans="1:29" s="213" customFormat="1" ht="24" customHeight="1" thickBot="1">
      <c r="A29" s="350" t="s">
        <v>14</v>
      </c>
      <c r="B29" s="351"/>
      <c r="C29" s="352"/>
      <c r="D29" s="352"/>
      <c r="E29" s="352"/>
      <c r="F29" s="352"/>
      <c r="G29" s="353" t="s">
        <v>15</v>
      </c>
      <c r="H29" s="342"/>
      <c r="I29" s="354"/>
      <c r="J29" s="355" t="s">
        <v>164</v>
      </c>
      <c r="K29" s="355"/>
      <c r="L29" s="356"/>
      <c r="M29" s="199"/>
      <c r="N29" s="171"/>
      <c r="O29" s="170"/>
      <c r="P29" s="321"/>
      <c r="Q29" s="322"/>
      <c r="R29" s="322"/>
      <c r="S29" s="322"/>
      <c r="T29" s="322"/>
      <c r="U29" s="323"/>
      <c r="V29" s="136"/>
      <c r="W29" s="169"/>
      <c r="X29" s="324"/>
      <c r="Y29" s="324"/>
      <c r="Z29" s="276"/>
      <c r="AA29" s="278"/>
      <c r="AB29" s="278"/>
      <c r="AC29" s="279"/>
    </row>
    <row r="30" spans="1:29" s="213" customFormat="1" ht="24" customHeight="1">
      <c r="A30" s="344" t="s">
        <v>16</v>
      </c>
      <c r="B30" s="345"/>
      <c r="C30" s="346"/>
      <c r="D30" s="346"/>
      <c r="E30" s="346"/>
      <c r="F30" s="347"/>
      <c r="G30" s="348" t="s">
        <v>18</v>
      </c>
      <c r="H30" s="348"/>
      <c r="I30" s="348"/>
      <c r="J30" s="348"/>
      <c r="K30" s="348"/>
      <c r="L30" s="349"/>
      <c r="M30" s="199"/>
      <c r="N30" s="171"/>
      <c r="O30" s="170"/>
      <c r="P30" s="321"/>
      <c r="Q30" s="322"/>
      <c r="R30" s="322"/>
      <c r="S30" s="322"/>
      <c r="T30" s="322"/>
      <c r="U30" s="323"/>
      <c r="V30" s="168"/>
      <c r="W30" s="169"/>
      <c r="X30" s="324"/>
      <c r="Y30" s="324"/>
      <c r="Z30" s="276"/>
      <c r="AA30" s="278"/>
      <c r="AB30" s="278"/>
      <c r="AC30" s="279"/>
    </row>
    <row r="31" spans="1:29" s="213" customFormat="1" ht="24" customHeight="1" thickBot="1">
      <c r="A31" s="338" t="s">
        <v>17</v>
      </c>
      <c r="B31" s="339"/>
      <c r="C31" s="340"/>
      <c r="D31" s="340"/>
      <c r="E31" s="340"/>
      <c r="F31" s="341"/>
      <c r="G31" s="342" t="s">
        <v>19</v>
      </c>
      <c r="H31" s="342"/>
      <c r="I31" s="342"/>
      <c r="J31" s="342"/>
      <c r="K31" s="342"/>
      <c r="L31" s="343"/>
      <c r="M31" s="199"/>
      <c r="N31" s="171"/>
      <c r="O31" s="170"/>
      <c r="P31" s="321"/>
      <c r="Q31" s="322"/>
      <c r="R31" s="322"/>
      <c r="S31" s="322"/>
      <c r="T31" s="322"/>
      <c r="U31" s="323"/>
      <c r="V31" s="168"/>
      <c r="W31" s="169"/>
      <c r="X31" s="324"/>
      <c r="Y31" s="324"/>
      <c r="Z31" s="276"/>
      <c r="AA31" s="278"/>
      <c r="AB31" s="278"/>
      <c r="AC31" s="279"/>
    </row>
    <row r="32" spans="1:29" s="213" customFormat="1" ht="12" customHeight="1" thickBo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328"/>
      <c r="O32" s="329"/>
      <c r="P32" s="330"/>
      <c r="Q32" s="331"/>
      <c r="R32" s="331"/>
      <c r="S32" s="331"/>
      <c r="T32" s="331"/>
      <c r="U32" s="332"/>
      <c r="V32" s="336"/>
      <c r="W32" s="337"/>
      <c r="X32" s="311"/>
      <c r="Y32" s="311"/>
      <c r="Z32" s="276"/>
      <c r="AA32" s="278"/>
      <c r="AB32" s="278"/>
      <c r="AC32" s="279"/>
    </row>
    <row r="33" spans="1:29" s="213" customFormat="1" ht="12" customHeight="1">
      <c r="A33" s="316" t="s">
        <v>20</v>
      </c>
      <c r="B33" s="317"/>
      <c r="C33" s="317"/>
      <c r="D33" s="317"/>
      <c r="E33" s="317"/>
      <c r="F33" s="318"/>
      <c r="G33" s="319" t="s">
        <v>21</v>
      </c>
      <c r="H33" s="317"/>
      <c r="I33" s="317"/>
      <c r="J33" s="317"/>
      <c r="K33" s="317"/>
      <c r="L33" s="320"/>
      <c r="M33" s="199"/>
      <c r="N33" s="328"/>
      <c r="O33" s="329"/>
      <c r="P33" s="333"/>
      <c r="Q33" s="334"/>
      <c r="R33" s="334"/>
      <c r="S33" s="334"/>
      <c r="T33" s="334"/>
      <c r="U33" s="335"/>
      <c r="V33" s="336"/>
      <c r="W33" s="337"/>
      <c r="X33" s="311"/>
      <c r="Y33" s="311"/>
      <c r="Z33" s="313"/>
      <c r="AA33" s="314"/>
      <c r="AB33" s="314"/>
      <c r="AC33" s="315"/>
    </row>
    <row r="34" spans="1:29" s="213" customFormat="1" ht="24" customHeight="1">
      <c r="A34" s="200"/>
      <c r="B34" s="201"/>
      <c r="C34" s="201"/>
      <c r="D34" s="201"/>
      <c r="E34" s="201"/>
      <c r="F34" s="202"/>
      <c r="G34" s="201"/>
      <c r="H34" s="201"/>
      <c r="I34" s="201"/>
      <c r="J34" s="201"/>
      <c r="K34" s="201"/>
      <c r="L34" s="203"/>
      <c r="M34" s="199"/>
      <c r="N34" s="171"/>
      <c r="O34" s="170"/>
      <c r="P34" s="321"/>
      <c r="Q34" s="322"/>
      <c r="R34" s="322"/>
      <c r="S34" s="322"/>
      <c r="T34" s="322"/>
      <c r="U34" s="323"/>
      <c r="V34" s="168"/>
      <c r="W34" s="123"/>
      <c r="X34" s="324"/>
      <c r="Y34" s="324"/>
      <c r="Z34" s="325">
        <v>0</v>
      </c>
      <c r="AA34" s="326"/>
      <c r="AB34" s="326"/>
      <c r="AC34" s="327"/>
    </row>
    <row r="35" spans="1:29" s="213" customFormat="1" ht="12" customHeight="1" thickBot="1">
      <c r="A35" s="204"/>
      <c r="B35" s="205"/>
      <c r="C35" s="205"/>
      <c r="D35" s="205"/>
      <c r="E35" s="205"/>
      <c r="F35" s="206"/>
      <c r="G35" s="205"/>
      <c r="H35" s="205"/>
      <c r="I35" s="205"/>
      <c r="J35" s="205"/>
      <c r="K35" s="205"/>
      <c r="L35" s="207"/>
      <c r="M35" s="199"/>
      <c r="N35" s="297"/>
      <c r="O35" s="299"/>
      <c r="P35" s="301" t="s">
        <v>34</v>
      </c>
      <c r="Q35" s="302"/>
      <c r="R35" s="302"/>
      <c r="S35" s="302"/>
      <c r="T35" s="302"/>
      <c r="U35" s="303"/>
      <c r="V35" s="307"/>
      <c r="W35" s="309"/>
      <c r="X35" s="311"/>
      <c r="Y35" s="311"/>
      <c r="Z35" s="276"/>
      <c r="AA35" s="277"/>
      <c r="AB35" s="278"/>
      <c r="AC35" s="279"/>
    </row>
    <row r="36" spans="1:29" s="213" customFormat="1" ht="12" customHeight="1" thickBo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98"/>
      <c r="O36" s="300"/>
      <c r="P36" s="304"/>
      <c r="Q36" s="305"/>
      <c r="R36" s="305"/>
      <c r="S36" s="305"/>
      <c r="T36" s="305"/>
      <c r="U36" s="306"/>
      <c r="V36" s="308"/>
      <c r="W36" s="310"/>
      <c r="X36" s="312"/>
      <c r="Y36" s="312"/>
      <c r="Z36" s="280"/>
      <c r="AA36" s="281"/>
      <c r="AB36" s="281"/>
      <c r="AC36" s="282"/>
    </row>
    <row r="37" spans="1:29" s="213" customFormat="1" ht="24" customHeight="1" thickBot="1">
      <c r="A37" s="239" t="s">
        <v>22</v>
      </c>
      <c r="B37" s="242"/>
      <c r="C37" s="243"/>
      <c r="D37" s="243"/>
      <c r="E37" s="243"/>
      <c r="F37" s="243"/>
      <c r="G37" s="243"/>
      <c r="H37" s="244"/>
      <c r="I37" s="208"/>
      <c r="J37" s="245"/>
      <c r="K37" s="245"/>
      <c r="L37" s="246"/>
      <c r="M37" s="199"/>
      <c r="N37" s="283" t="s">
        <v>3</v>
      </c>
      <c r="O37" s="284"/>
      <c r="P37" s="285"/>
      <c r="Q37" s="286" t="s">
        <v>166</v>
      </c>
      <c r="R37" s="287"/>
      <c r="S37" s="288"/>
      <c r="T37" s="289"/>
      <c r="U37" s="290" t="s">
        <v>33</v>
      </c>
      <c r="V37" s="290"/>
      <c r="W37" s="291"/>
      <c r="X37" s="292"/>
      <c r="Y37" s="293"/>
      <c r="Z37" s="293"/>
      <c r="AA37" s="293"/>
      <c r="AB37" s="293"/>
      <c r="AC37" s="294"/>
    </row>
    <row r="38" spans="1:29" s="213" customFormat="1">
      <c r="A38" s="240"/>
      <c r="B38" s="209" t="s">
        <v>36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6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210"/>
      <c r="Y38" s="199"/>
      <c r="Z38" s="199"/>
      <c r="AA38" s="199"/>
      <c r="AB38" s="199"/>
      <c r="AC38" s="199"/>
    </row>
    <row r="39" spans="1:29" s="213" customFormat="1" ht="10.8" customHeight="1">
      <c r="A39" s="240"/>
      <c r="B39" s="264" t="s">
        <v>26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7"/>
      <c r="M39" s="199"/>
      <c r="N39" s="199"/>
      <c r="O39" s="199"/>
      <c r="P39" s="199"/>
      <c r="Q39" s="199"/>
      <c r="R39" s="270"/>
      <c r="S39" s="270"/>
      <c r="T39" s="211" t="s">
        <v>147</v>
      </c>
      <c r="U39" s="211" t="s">
        <v>148</v>
      </c>
      <c r="V39" s="211" t="s">
        <v>148</v>
      </c>
      <c r="W39" s="211" t="s">
        <v>149</v>
      </c>
      <c r="X39" s="211"/>
      <c r="Y39" s="272" t="s">
        <v>150</v>
      </c>
      <c r="Z39" s="273"/>
      <c r="AA39" s="274" t="s">
        <v>151</v>
      </c>
      <c r="AB39" s="275"/>
      <c r="AC39" s="273"/>
    </row>
    <row r="40" spans="1:29" s="213" customFormat="1" ht="6.6" customHeight="1">
      <c r="A40" s="241"/>
      <c r="B40" s="265"/>
      <c r="C40" s="268"/>
      <c r="D40" s="268"/>
      <c r="E40" s="268"/>
      <c r="F40" s="268"/>
      <c r="G40" s="268"/>
      <c r="H40" s="268"/>
      <c r="I40" s="268"/>
      <c r="J40" s="268"/>
      <c r="K40" s="268"/>
      <c r="L40" s="269"/>
      <c r="M40" s="199"/>
      <c r="N40" s="199"/>
      <c r="O40" s="199"/>
      <c r="P40" s="199"/>
      <c r="Q40" s="199"/>
      <c r="R40" s="270"/>
      <c r="S40" s="270"/>
      <c r="T40" s="252"/>
      <c r="U40" s="252"/>
      <c r="V40" s="252"/>
      <c r="W40" s="252"/>
      <c r="X40" s="252"/>
      <c r="Y40" s="255"/>
      <c r="Z40" s="256"/>
      <c r="AA40" s="255"/>
      <c r="AB40" s="261"/>
      <c r="AC40" s="256"/>
    </row>
    <row r="41" spans="1:29" s="213" customForma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270"/>
      <c r="S41" s="270"/>
      <c r="T41" s="253"/>
      <c r="U41" s="253"/>
      <c r="V41" s="253"/>
      <c r="W41" s="253"/>
      <c r="X41" s="253"/>
      <c r="Y41" s="257"/>
      <c r="Z41" s="258"/>
      <c r="AA41" s="257"/>
      <c r="AB41" s="262"/>
      <c r="AC41" s="258"/>
    </row>
    <row r="42" spans="1:29" ht="20.25" customHeight="1">
      <c r="A42" s="212" t="s">
        <v>27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71"/>
      <c r="S42" s="271"/>
      <c r="T42" s="254"/>
      <c r="U42" s="254"/>
      <c r="V42" s="254"/>
      <c r="W42" s="254"/>
      <c r="X42" s="254"/>
      <c r="Y42" s="259"/>
      <c r="Z42" s="260"/>
      <c r="AA42" s="259"/>
      <c r="AB42" s="263"/>
      <c r="AC42" s="260"/>
    </row>
    <row r="43" spans="1:29" ht="3.6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</row>
    <row r="44" spans="1:29" ht="14.4" customHeight="1">
      <c r="A44" s="432" t="s">
        <v>120</v>
      </c>
      <c r="B44" s="432"/>
      <c r="C44" s="433"/>
      <c r="D44" s="178"/>
      <c r="E44" s="178"/>
      <c r="F44" s="178"/>
      <c r="G44" s="178"/>
      <c r="H44" s="178"/>
      <c r="I44" s="178"/>
      <c r="J44" s="178"/>
      <c r="K44" s="178"/>
      <c r="L44" s="178"/>
      <c r="M44" s="247" t="s">
        <v>4</v>
      </c>
      <c r="N44" s="247"/>
      <c r="O44" s="247"/>
      <c r="P44" s="247"/>
      <c r="Q44" s="247"/>
      <c r="R44" s="247"/>
      <c r="S44" s="247"/>
      <c r="T44" s="247"/>
      <c r="U44" s="178"/>
      <c r="V44" s="249" t="s">
        <v>25</v>
      </c>
      <c r="W44" s="249"/>
      <c r="X44" s="250" t="s">
        <v>165</v>
      </c>
      <c r="Y44" s="251"/>
      <c r="Z44" s="251"/>
      <c r="AA44" s="251"/>
      <c r="AB44" s="251"/>
      <c r="AC44" s="251"/>
    </row>
    <row r="45" spans="1:29" ht="14.4" customHeight="1" thickBot="1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248"/>
      <c r="N45" s="248"/>
      <c r="O45" s="248"/>
      <c r="P45" s="248"/>
      <c r="Q45" s="248"/>
      <c r="R45" s="248"/>
      <c r="S45" s="248"/>
      <c r="T45" s="248"/>
      <c r="U45" s="179"/>
      <c r="V45" s="179"/>
    </row>
    <row r="46" spans="1:29" ht="13.2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422"/>
      <c r="N46" s="422"/>
      <c r="O46" s="422"/>
      <c r="P46" s="422"/>
      <c r="Q46" s="422"/>
      <c r="R46" s="422"/>
      <c r="S46" s="422"/>
      <c r="T46" s="422"/>
      <c r="U46" s="178"/>
      <c r="V46" s="178"/>
      <c r="W46" s="178"/>
      <c r="X46" s="178"/>
      <c r="Y46" s="178"/>
      <c r="AA46" s="423" t="s">
        <v>73</v>
      </c>
      <c r="AB46" s="423"/>
      <c r="AC46" s="423"/>
    </row>
    <row r="47" spans="1:29" ht="12" customHeight="1">
      <c r="A47" s="424" t="s">
        <v>5</v>
      </c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2"/>
      <c r="N47" s="422"/>
      <c r="O47" s="422"/>
      <c r="P47" s="422"/>
      <c r="Q47" s="422"/>
      <c r="R47" s="422"/>
      <c r="S47" s="422"/>
      <c r="T47" s="422"/>
      <c r="U47" s="425" t="s">
        <v>37</v>
      </c>
      <c r="V47" s="427"/>
      <c r="W47" s="427"/>
      <c r="X47" s="427"/>
      <c r="Y47" s="427"/>
      <c r="Z47" s="427"/>
      <c r="AA47" s="427"/>
      <c r="AB47" s="181"/>
      <c r="AC47" s="182"/>
    </row>
    <row r="48" spans="1:29" ht="12" customHeight="1">
      <c r="A48" s="424"/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178"/>
      <c r="N48" s="178"/>
      <c r="O48" s="178"/>
      <c r="P48" s="178"/>
      <c r="Q48" s="178"/>
      <c r="R48" s="178"/>
      <c r="S48" s="178"/>
      <c r="T48" s="178"/>
      <c r="U48" s="426"/>
      <c r="V48" s="428"/>
      <c r="W48" s="428"/>
      <c r="X48" s="428"/>
      <c r="Y48" s="428"/>
      <c r="Z48" s="428"/>
      <c r="AA48" s="428"/>
      <c r="AB48" s="183"/>
      <c r="AC48" s="184"/>
    </row>
    <row r="49" spans="1:29" ht="12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426" t="s">
        <v>38</v>
      </c>
      <c r="V49" s="429"/>
      <c r="W49" s="429"/>
      <c r="X49" s="429"/>
      <c r="Y49" s="429"/>
      <c r="Z49" s="429"/>
      <c r="AA49" s="429"/>
      <c r="AB49" s="429"/>
      <c r="AC49" s="185"/>
    </row>
    <row r="50" spans="1:29" ht="12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426"/>
      <c r="V50" s="429"/>
      <c r="W50" s="429"/>
      <c r="X50" s="429"/>
      <c r="Y50" s="429"/>
      <c r="Z50" s="429"/>
      <c r="AA50" s="429"/>
      <c r="AB50" s="429"/>
      <c r="AC50" s="185"/>
    </row>
    <row r="51" spans="1:29" ht="12" customHeight="1">
      <c r="A51" s="178"/>
      <c r="B51" s="412" t="s">
        <v>0</v>
      </c>
      <c r="C51" s="412"/>
      <c r="D51" s="430"/>
      <c r="E51" s="430"/>
      <c r="F51" s="430"/>
      <c r="G51" s="430"/>
      <c r="H51" s="430"/>
      <c r="I51" s="412" t="s">
        <v>7</v>
      </c>
      <c r="J51" s="178"/>
      <c r="K51" s="178"/>
      <c r="L51" s="178"/>
      <c r="M51" s="178"/>
      <c r="N51" s="178"/>
      <c r="O51" s="178"/>
      <c r="P51" s="178"/>
      <c r="Q51" s="409"/>
      <c r="R51" s="409"/>
      <c r="T51" s="186"/>
      <c r="U51" s="426"/>
      <c r="V51" s="429"/>
      <c r="W51" s="429"/>
      <c r="X51" s="429"/>
      <c r="Y51" s="429"/>
      <c r="Z51" s="429"/>
      <c r="AA51" s="429"/>
      <c r="AB51" s="429"/>
      <c r="AC51" s="185"/>
    </row>
    <row r="52" spans="1:29" ht="12" customHeight="1" thickBot="1">
      <c r="A52" s="178"/>
      <c r="B52" s="413"/>
      <c r="C52" s="413"/>
      <c r="D52" s="431"/>
      <c r="E52" s="431"/>
      <c r="F52" s="431"/>
      <c r="G52" s="431"/>
      <c r="H52" s="431"/>
      <c r="I52" s="413"/>
      <c r="J52" s="178"/>
      <c r="K52" s="178"/>
      <c r="L52" s="178"/>
      <c r="M52" s="178"/>
      <c r="N52" s="178"/>
      <c r="O52" s="178"/>
      <c r="P52" s="187" t="s">
        <v>140</v>
      </c>
      <c r="Q52" s="410"/>
      <c r="R52" s="410"/>
      <c r="T52" s="186"/>
      <c r="U52" s="188"/>
      <c r="V52" s="411"/>
      <c r="W52" s="411"/>
      <c r="X52" s="411"/>
      <c r="Y52" s="411"/>
      <c r="Z52" s="411"/>
      <c r="AA52" s="411"/>
      <c r="AB52" s="189"/>
      <c r="AC52" s="190"/>
    </row>
    <row r="53" spans="1:29" ht="12" customHeight="1">
      <c r="A53" s="178"/>
      <c r="B53" s="191"/>
      <c r="C53" s="191"/>
      <c r="D53" s="191"/>
      <c r="E53" s="192"/>
      <c r="F53" s="192"/>
      <c r="G53" s="192"/>
      <c r="H53" s="192"/>
      <c r="I53" s="191"/>
      <c r="J53" s="178"/>
      <c r="K53" s="178"/>
      <c r="L53" s="178"/>
      <c r="M53" s="178"/>
      <c r="N53" s="178"/>
      <c r="O53" s="178"/>
      <c r="P53" s="178"/>
      <c r="Q53" s="178"/>
      <c r="R53" s="178"/>
      <c r="T53" s="178"/>
      <c r="U53" s="188"/>
      <c r="V53" s="411"/>
      <c r="W53" s="411"/>
      <c r="X53" s="411"/>
      <c r="Y53" s="411"/>
      <c r="Z53" s="411"/>
      <c r="AA53" s="411"/>
      <c r="AB53" s="189"/>
      <c r="AC53" s="190"/>
    </row>
    <row r="54" spans="1:29" ht="12" customHeight="1">
      <c r="A54" s="178"/>
      <c r="B54" s="412" t="s">
        <v>6</v>
      </c>
      <c r="C54" s="412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178"/>
      <c r="U54" s="416" t="s">
        <v>23</v>
      </c>
      <c r="V54" s="418"/>
      <c r="W54" s="418"/>
      <c r="X54" s="420" t="s">
        <v>24</v>
      </c>
      <c r="Y54" s="418"/>
      <c r="Z54" s="418"/>
      <c r="AA54" s="418"/>
      <c r="AB54" s="418"/>
      <c r="AC54" s="193"/>
    </row>
    <row r="55" spans="1:29" ht="12" customHeight="1" thickBot="1">
      <c r="A55" s="178"/>
      <c r="B55" s="413"/>
      <c r="C55" s="413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178"/>
      <c r="U55" s="417"/>
      <c r="V55" s="419"/>
      <c r="W55" s="419"/>
      <c r="X55" s="421"/>
      <c r="Y55" s="419"/>
      <c r="Z55" s="419"/>
      <c r="AA55" s="419"/>
      <c r="AB55" s="419"/>
      <c r="AC55" s="194"/>
    </row>
    <row r="56" spans="1:29" ht="12" customHeight="1" thickBo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2" customHeight="1">
      <c r="A57" s="376" t="s">
        <v>115</v>
      </c>
      <c r="B57" s="377"/>
      <c r="C57" s="377"/>
      <c r="D57" s="377"/>
      <c r="E57" s="377"/>
      <c r="F57" s="393"/>
      <c r="G57" s="394"/>
      <c r="H57" s="394"/>
      <c r="I57" s="394"/>
      <c r="J57" s="394"/>
      <c r="K57" s="394"/>
      <c r="L57" s="395"/>
      <c r="M57" s="195"/>
      <c r="N57" s="402" t="s">
        <v>28</v>
      </c>
      <c r="O57" s="403"/>
      <c r="P57" s="404" t="s">
        <v>30</v>
      </c>
      <c r="Q57" s="405"/>
      <c r="R57" s="405"/>
      <c r="S57" s="405"/>
      <c r="T57" s="405"/>
      <c r="U57" s="406"/>
      <c r="V57" s="196" t="s">
        <v>2</v>
      </c>
      <c r="W57" s="196" t="s">
        <v>29</v>
      </c>
      <c r="X57" s="407" t="s">
        <v>31</v>
      </c>
      <c r="Y57" s="407"/>
      <c r="Z57" s="407" t="s">
        <v>32</v>
      </c>
      <c r="AA57" s="319"/>
      <c r="AB57" s="319"/>
      <c r="AC57" s="408"/>
    </row>
    <row r="58" spans="1:29" ht="12" customHeight="1">
      <c r="A58" s="366"/>
      <c r="B58" s="367"/>
      <c r="C58" s="367"/>
      <c r="D58" s="367"/>
      <c r="E58" s="367"/>
      <c r="F58" s="396"/>
      <c r="G58" s="397"/>
      <c r="H58" s="397"/>
      <c r="I58" s="397"/>
      <c r="J58" s="397"/>
      <c r="K58" s="397"/>
      <c r="L58" s="398"/>
      <c r="M58" s="195"/>
      <c r="N58" s="328"/>
      <c r="O58" s="329"/>
      <c r="P58" s="330"/>
      <c r="Q58" s="331"/>
      <c r="R58" s="331"/>
      <c r="S58" s="331"/>
      <c r="T58" s="331"/>
      <c r="U58" s="332"/>
      <c r="V58" s="336"/>
      <c r="W58" s="337"/>
      <c r="X58" s="311"/>
      <c r="Y58" s="311"/>
      <c r="Z58" s="359"/>
      <c r="AA58" s="360"/>
      <c r="AB58" s="360"/>
      <c r="AC58" s="361"/>
    </row>
    <row r="59" spans="1:29" ht="12" customHeight="1">
      <c r="A59" s="366"/>
      <c r="B59" s="367"/>
      <c r="C59" s="367"/>
      <c r="D59" s="367"/>
      <c r="E59" s="367"/>
      <c r="F59" s="399"/>
      <c r="G59" s="400"/>
      <c r="H59" s="400"/>
      <c r="I59" s="400"/>
      <c r="J59" s="400"/>
      <c r="K59" s="400"/>
      <c r="L59" s="401"/>
      <c r="M59" s="195"/>
      <c r="N59" s="328"/>
      <c r="O59" s="329"/>
      <c r="P59" s="333"/>
      <c r="Q59" s="334"/>
      <c r="R59" s="334"/>
      <c r="S59" s="334"/>
      <c r="T59" s="334"/>
      <c r="U59" s="335"/>
      <c r="V59" s="336"/>
      <c r="W59" s="309"/>
      <c r="X59" s="311"/>
      <c r="Y59" s="311"/>
      <c r="Z59" s="359"/>
      <c r="AA59" s="360"/>
      <c r="AB59" s="360"/>
      <c r="AC59" s="361"/>
    </row>
    <row r="60" spans="1:29" ht="12" customHeight="1">
      <c r="A60" s="366" t="s">
        <v>8</v>
      </c>
      <c r="B60" s="367"/>
      <c r="C60" s="367"/>
      <c r="D60" s="367"/>
      <c r="E60" s="367"/>
      <c r="F60" s="389"/>
      <c r="G60" s="389"/>
      <c r="H60" s="389"/>
      <c r="I60" s="389"/>
      <c r="J60" s="389"/>
      <c r="K60" s="389"/>
      <c r="L60" s="390"/>
      <c r="M60" s="178"/>
      <c r="N60" s="328"/>
      <c r="O60" s="329"/>
      <c r="P60" s="330"/>
      <c r="Q60" s="331"/>
      <c r="R60" s="331"/>
      <c r="S60" s="331"/>
      <c r="T60" s="331"/>
      <c r="U60" s="332"/>
      <c r="V60" s="336"/>
      <c r="W60" s="309"/>
      <c r="X60" s="311"/>
      <c r="Y60" s="311"/>
      <c r="Z60" s="359"/>
      <c r="AA60" s="360"/>
      <c r="AB60" s="360"/>
      <c r="AC60" s="361"/>
    </row>
    <row r="61" spans="1:29" ht="12" customHeight="1">
      <c r="A61" s="366"/>
      <c r="B61" s="367"/>
      <c r="C61" s="367"/>
      <c r="D61" s="367"/>
      <c r="E61" s="367"/>
      <c r="F61" s="389"/>
      <c r="G61" s="389"/>
      <c r="H61" s="389"/>
      <c r="I61" s="389"/>
      <c r="J61" s="389"/>
      <c r="K61" s="389"/>
      <c r="L61" s="390"/>
      <c r="M61" s="178"/>
      <c r="N61" s="328"/>
      <c r="O61" s="329"/>
      <c r="P61" s="333"/>
      <c r="Q61" s="334"/>
      <c r="R61" s="334"/>
      <c r="S61" s="334"/>
      <c r="T61" s="334"/>
      <c r="U61" s="335"/>
      <c r="V61" s="336"/>
      <c r="W61" s="309"/>
      <c r="X61" s="311"/>
      <c r="Y61" s="311"/>
      <c r="Z61" s="359"/>
      <c r="AA61" s="360"/>
      <c r="AB61" s="360"/>
      <c r="AC61" s="361"/>
    </row>
    <row r="62" spans="1:29" ht="12" customHeight="1" thickBot="1">
      <c r="A62" s="387"/>
      <c r="B62" s="388"/>
      <c r="C62" s="388"/>
      <c r="D62" s="388"/>
      <c r="E62" s="388"/>
      <c r="F62" s="391"/>
      <c r="G62" s="391"/>
      <c r="H62" s="391"/>
      <c r="I62" s="391"/>
      <c r="J62" s="391"/>
      <c r="K62" s="391"/>
      <c r="L62" s="392"/>
      <c r="M62" s="178"/>
      <c r="N62" s="362"/>
      <c r="O62" s="329"/>
      <c r="P62" s="330"/>
      <c r="Q62" s="331"/>
      <c r="R62" s="331"/>
      <c r="S62" s="331"/>
      <c r="T62" s="331"/>
      <c r="U62" s="332"/>
      <c r="V62" s="336"/>
      <c r="W62" s="309"/>
      <c r="X62" s="311"/>
      <c r="Y62" s="311"/>
      <c r="Z62" s="359"/>
      <c r="AA62" s="360"/>
      <c r="AB62" s="360"/>
      <c r="AC62" s="361"/>
    </row>
    <row r="63" spans="1:29" ht="12" customHeight="1">
      <c r="A63" s="376" t="s">
        <v>10</v>
      </c>
      <c r="B63" s="377"/>
      <c r="C63" s="377"/>
      <c r="D63" s="377"/>
      <c r="E63" s="377"/>
      <c r="F63" s="378"/>
      <c r="G63" s="379"/>
      <c r="H63" s="379"/>
      <c r="I63" s="379"/>
      <c r="J63" s="379"/>
      <c r="K63" s="379"/>
      <c r="L63" s="380"/>
      <c r="M63" s="178"/>
      <c r="N63" s="363"/>
      <c r="O63" s="329"/>
      <c r="P63" s="333"/>
      <c r="Q63" s="334"/>
      <c r="R63" s="334"/>
      <c r="S63" s="334"/>
      <c r="T63" s="334"/>
      <c r="U63" s="335"/>
      <c r="V63" s="336"/>
      <c r="W63" s="309"/>
      <c r="X63" s="311"/>
      <c r="Y63" s="311"/>
      <c r="Z63" s="359"/>
      <c r="AA63" s="360"/>
      <c r="AB63" s="360"/>
      <c r="AC63" s="361"/>
    </row>
    <row r="64" spans="1:29" ht="12" customHeight="1">
      <c r="A64" s="366"/>
      <c r="B64" s="367"/>
      <c r="C64" s="367"/>
      <c r="D64" s="367"/>
      <c r="E64" s="367"/>
      <c r="F64" s="381"/>
      <c r="G64" s="382"/>
      <c r="H64" s="382"/>
      <c r="I64" s="382"/>
      <c r="J64" s="382"/>
      <c r="K64" s="382"/>
      <c r="L64" s="383"/>
      <c r="M64" s="178"/>
      <c r="N64" s="362"/>
      <c r="O64" s="329"/>
      <c r="P64" s="330"/>
      <c r="Q64" s="331"/>
      <c r="R64" s="331"/>
      <c r="S64" s="331"/>
      <c r="T64" s="331"/>
      <c r="U64" s="332"/>
      <c r="V64" s="336"/>
      <c r="W64" s="309"/>
      <c r="X64" s="311"/>
      <c r="Y64" s="311"/>
      <c r="Z64" s="359"/>
      <c r="AA64" s="360"/>
      <c r="AB64" s="360"/>
      <c r="AC64" s="361"/>
    </row>
    <row r="65" spans="1:29" ht="12" customHeight="1" thickBot="1">
      <c r="A65" s="368"/>
      <c r="B65" s="369"/>
      <c r="C65" s="369"/>
      <c r="D65" s="369"/>
      <c r="E65" s="369"/>
      <c r="F65" s="384"/>
      <c r="G65" s="385"/>
      <c r="H65" s="385"/>
      <c r="I65" s="385"/>
      <c r="J65" s="385"/>
      <c r="K65" s="385"/>
      <c r="L65" s="386"/>
      <c r="M65" s="178"/>
      <c r="N65" s="363"/>
      <c r="O65" s="329"/>
      <c r="P65" s="333"/>
      <c r="Q65" s="334"/>
      <c r="R65" s="334"/>
      <c r="S65" s="334"/>
      <c r="T65" s="334"/>
      <c r="U65" s="335"/>
      <c r="V65" s="336"/>
      <c r="W65" s="309"/>
      <c r="X65" s="311"/>
      <c r="Y65" s="311"/>
      <c r="Z65" s="359"/>
      <c r="AA65" s="360"/>
      <c r="AB65" s="360"/>
      <c r="AC65" s="361"/>
    </row>
    <row r="66" spans="1:29" ht="12" customHeight="1">
      <c r="A66" s="364" t="s">
        <v>11</v>
      </c>
      <c r="B66" s="365"/>
      <c r="C66" s="365"/>
      <c r="D66" s="365"/>
      <c r="E66" s="365"/>
      <c r="F66" s="370"/>
      <c r="G66" s="370"/>
      <c r="H66" s="370"/>
      <c r="I66" s="370"/>
      <c r="J66" s="370"/>
      <c r="K66" s="370"/>
      <c r="L66" s="371"/>
      <c r="M66" s="178"/>
      <c r="N66" s="362"/>
      <c r="O66" s="329"/>
      <c r="P66" s="330"/>
      <c r="Q66" s="331"/>
      <c r="R66" s="331"/>
      <c r="S66" s="331"/>
      <c r="T66" s="331"/>
      <c r="U66" s="332"/>
      <c r="V66" s="336"/>
      <c r="W66" s="309"/>
      <c r="X66" s="311"/>
      <c r="Y66" s="311"/>
      <c r="Z66" s="359"/>
      <c r="AA66" s="360"/>
      <c r="AB66" s="360"/>
      <c r="AC66" s="361"/>
    </row>
    <row r="67" spans="1:29" ht="12" customHeight="1">
      <c r="A67" s="366"/>
      <c r="B67" s="367"/>
      <c r="C67" s="367"/>
      <c r="D67" s="367"/>
      <c r="E67" s="367"/>
      <c r="F67" s="372"/>
      <c r="G67" s="372"/>
      <c r="H67" s="372"/>
      <c r="I67" s="372"/>
      <c r="J67" s="372"/>
      <c r="K67" s="372"/>
      <c r="L67" s="373"/>
      <c r="M67" s="178"/>
      <c r="N67" s="363"/>
      <c r="O67" s="329"/>
      <c r="P67" s="333"/>
      <c r="Q67" s="334"/>
      <c r="R67" s="334"/>
      <c r="S67" s="334"/>
      <c r="T67" s="334"/>
      <c r="U67" s="335"/>
      <c r="V67" s="336"/>
      <c r="W67" s="309"/>
      <c r="X67" s="311"/>
      <c r="Y67" s="311"/>
      <c r="Z67" s="359"/>
      <c r="AA67" s="360"/>
      <c r="AB67" s="360"/>
      <c r="AC67" s="361"/>
    </row>
    <row r="68" spans="1:29" ht="12" customHeight="1" thickBot="1">
      <c r="A68" s="368"/>
      <c r="B68" s="369"/>
      <c r="C68" s="369"/>
      <c r="D68" s="369"/>
      <c r="E68" s="369"/>
      <c r="F68" s="374"/>
      <c r="G68" s="374"/>
      <c r="H68" s="374"/>
      <c r="I68" s="374"/>
      <c r="J68" s="374"/>
      <c r="K68" s="374"/>
      <c r="L68" s="375"/>
      <c r="M68" s="178"/>
      <c r="N68" s="362"/>
      <c r="O68" s="329"/>
      <c r="P68" s="330"/>
      <c r="Q68" s="331"/>
      <c r="R68" s="331"/>
      <c r="S68" s="331"/>
      <c r="T68" s="331"/>
      <c r="U68" s="332"/>
      <c r="V68" s="336"/>
      <c r="W68" s="309"/>
      <c r="X68" s="311"/>
      <c r="Y68" s="311"/>
      <c r="Z68" s="359"/>
      <c r="AA68" s="360"/>
      <c r="AB68" s="360"/>
      <c r="AC68" s="361"/>
    </row>
    <row r="69" spans="1:29" ht="12" customHeight="1" thickBo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363"/>
      <c r="O69" s="329"/>
      <c r="P69" s="333"/>
      <c r="Q69" s="334"/>
      <c r="R69" s="334"/>
      <c r="S69" s="334"/>
      <c r="T69" s="334"/>
      <c r="U69" s="335"/>
      <c r="V69" s="336"/>
      <c r="W69" s="309"/>
      <c r="X69" s="311"/>
      <c r="Y69" s="311"/>
      <c r="Z69" s="359"/>
      <c r="AA69" s="360"/>
      <c r="AB69" s="360"/>
      <c r="AC69" s="361"/>
    </row>
    <row r="70" spans="1:29" s="213" customFormat="1" ht="24" customHeight="1">
      <c r="A70" s="344" t="s">
        <v>12</v>
      </c>
      <c r="B70" s="345"/>
      <c r="C70" s="357" t="s">
        <v>152</v>
      </c>
      <c r="D70" s="357"/>
      <c r="E70" s="357"/>
      <c r="F70" s="357"/>
      <c r="G70" s="357"/>
      <c r="H70" s="357"/>
      <c r="I70" s="358" t="s">
        <v>13</v>
      </c>
      <c r="J70" s="358"/>
      <c r="K70" s="197" t="s">
        <v>164</v>
      </c>
      <c r="L70" s="198" t="s">
        <v>35</v>
      </c>
      <c r="M70" s="199"/>
      <c r="N70" s="171"/>
      <c r="O70" s="170"/>
      <c r="P70" s="321"/>
      <c r="Q70" s="322"/>
      <c r="R70" s="322"/>
      <c r="S70" s="322"/>
      <c r="T70" s="322"/>
      <c r="U70" s="323"/>
      <c r="V70" s="168"/>
      <c r="W70" s="169"/>
      <c r="X70" s="324"/>
      <c r="Y70" s="324"/>
      <c r="Z70" s="276"/>
      <c r="AA70" s="278"/>
      <c r="AB70" s="278"/>
      <c r="AC70" s="279"/>
    </row>
    <row r="71" spans="1:29" s="213" customFormat="1" ht="24" customHeight="1" thickBot="1">
      <c r="A71" s="350" t="s">
        <v>14</v>
      </c>
      <c r="B71" s="351"/>
      <c r="C71" s="352"/>
      <c r="D71" s="352"/>
      <c r="E71" s="352"/>
      <c r="F71" s="352"/>
      <c r="G71" s="353" t="s">
        <v>15</v>
      </c>
      <c r="H71" s="342"/>
      <c r="I71" s="354"/>
      <c r="J71" s="355" t="s">
        <v>164</v>
      </c>
      <c r="K71" s="355"/>
      <c r="L71" s="356"/>
      <c r="M71" s="199"/>
      <c r="N71" s="171"/>
      <c r="O71" s="170"/>
      <c r="P71" s="321"/>
      <c r="Q71" s="322"/>
      <c r="R71" s="322"/>
      <c r="S71" s="322"/>
      <c r="T71" s="322"/>
      <c r="U71" s="323"/>
      <c r="V71" s="136"/>
      <c r="W71" s="169"/>
      <c r="X71" s="324"/>
      <c r="Y71" s="324"/>
      <c r="Z71" s="276"/>
      <c r="AA71" s="278"/>
      <c r="AB71" s="278"/>
      <c r="AC71" s="279"/>
    </row>
    <row r="72" spans="1:29" s="213" customFormat="1" ht="24" customHeight="1">
      <c r="A72" s="344" t="s">
        <v>16</v>
      </c>
      <c r="B72" s="345"/>
      <c r="C72" s="346"/>
      <c r="D72" s="346"/>
      <c r="E72" s="346"/>
      <c r="F72" s="347"/>
      <c r="G72" s="348" t="s">
        <v>18</v>
      </c>
      <c r="H72" s="348"/>
      <c r="I72" s="348"/>
      <c r="J72" s="348"/>
      <c r="K72" s="348"/>
      <c r="L72" s="349"/>
      <c r="M72" s="199"/>
      <c r="N72" s="171"/>
      <c r="O72" s="170"/>
      <c r="P72" s="321"/>
      <c r="Q72" s="322"/>
      <c r="R72" s="322"/>
      <c r="S72" s="322"/>
      <c r="T72" s="322"/>
      <c r="U72" s="323"/>
      <c r="V72" s="168"/>
      <c r="W72" s="169"/>
      <c r="X72" s="324"/>
      <c r="Y72" s="324"/>
      <c r="Z72" s="276"/>
      <c r="AA72" s="278"/>
      <c r="AB72" s="278"/>
      <c r="AC72" s="279"/>
    </row>
    <row r="73" spans="1:29" s="213" customFormat="1" ht="24" customHeight="1" thickBot="1">
      <c r="A73" s="338" t="s">
        <v>17</v>
      </c>
      <c r="B73" s="339"/>
      <c r="C73" s="340"/>
      <c r="D73" s="340"/>
      <c r="E73" s="340"/>
      <c r="F73" s="341"/>
      <c r="G73" s="342" t="s">
        <v>19</v>
      </c>
      <c r="H73" s="342"/>
      <c r="I73" s="342"/>
      <c r="J73" s="342"/>
      <c r="K73" s="342"/>
      <c r="L73" s="343"/>
      <c r="M73" s="199"/>
      <c r="N73" s="171"/>
      <c r="O73" s="170"/>
      <c r="P73" s="321"/>
      <c r="Q73" s="322"/>
      <c r="R73" s="322"/>
      <c r="S73" s="322"/>
      <c r="T73" s="322"/>
      <c r="U73" s="323"/>
      <c r="V73" s="168"/>
      <c r="W73" s="169"/>
      <c r="X73" s="324"/>
      <c r="Y73" s="324"/>
      <c r="Z73" s="276"/>
      <c r="AA73" s="278"/>
      <c r="AB73" s="278"/>
      <c r="AC73" s="279"/>
    </row>
    <row r="74" spans="1:29" s="213" customFormat="1" ht="12" customHeight="1" thickBot="1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328"/>
      <c r="O74" s="329"/>
      <c r="P74" s="330"/>
      <c r="Q74" s="331"/>
      <c r="R74" s="331"/>
      <c r="S74" s="331"/>
      <c r="T74" s="331"/>
      <c r="U74" s="332"/>
      <c r="V74" s="336"/>
      <c r="W74" s="337"/>
      <c r="X74" s="311"/>
      <c r="Y74" s="311"/>
      <c r="Z74" s="276"/>
      <c r="AA74" s="278"/>
      <c r="AB74" s="278"/>
      <c r="AC74" s="279"/>
    </row>
    <row r="75" spans="1:29" s="213" customFormat="1" ht="12" customHeight="1">
      <c r="A75" s="316" t="s">
        <v>20</v>
      </c>
      <c r="B75" s="317"/>
      <c r="C75" s="317"/>
      <c r="D75" s="317"/>
      <c r="E75" s="317"/>
      <c r="F75" s="318"/>
      <c r="G75" s="319" t="s">
        <v>21</v>
      </c>
      <c r="H75" s="317"/>
      <c r="I75" s="317"/>
      <c r="J75" s="317"/>
      <c r="K75" s="317"/>
      <c r="L75" s="320"/>
      <c r="M75" s="199"/>
      <c r="N75" s="328"/>
      <c r="O75" s="329"/>
      <c r="P75" s="333"/>
      <c r="Q75" s="334"/>
      <c r="R75" s="334"/>
      <c r="S75" s="334"/>
      <c r="T75" s="334"/>
      <c r="U75" s="335"/>
      <c r="V75" s="336"/>
      <c r="W75" s="337"/>
      <c r="X75" s="311"/>
      <c r="Y75" s="311"/>
      <c r="Z75" s="313"/>
      <c r="AA75" s="314"/>
      <c r="AB75" s="314"/>
      <c r="AC75" s="315"/>
    </row>
    <row r="76" spans="1:29" s="213" customFormat="1" ht="24" customHeight="1">
      <c r="A76" s="200"/>
      <c r="B76" s="201"/>
      <c r="C76" s="201"/>
      <c r="D76" s="201"/>
      <c r="E76" s="201"/>
      <c r="F76" s="202"/>
      <c r="G76" s="201"/>
      <c r="H76" s="201"/>
      <c r="I76" s="201"/>
      <c r="J76" s="201"/>
      <c r="K76" s="201"/>
      <c r="L76" s="203"/>
      <c r="M76" s="199"/>
      <c r="N76" s="171"/>
      <c r="O76" s="170"/>
      <c r="P76" s="321"/>
      <c r="Q76" s="322"/>
      <c r="R76" s="322"/>
      <c r="S76" s="322"/>
      <c r="T76" s="322"/>
      <c r="U76" s="323"/>
      <c r="V76" s="168"/>
      <c r="W76" s="123"/>
      <c r="X76" s="324"/>
      <c r="Y76" s="324"/>
      <c r="Z76" s="325">
        <v>0</v>
      </c>
      <c r="AA76" s="326"/>
      <c r="AB76" s="326"/>
      <c r="AC76" s="327"/>
    </row>
    <row r="77" spans="1:29" s="213" customFormat="1" ht="12" customHeight="1" thickBot="1">
      <c r="A77" s="204"/>
      <c r="B77" s="205"/>
      <c r="C77" s="205"/>
      <c r="D77" s="205"/>
      <c r="E77" s="205"/>
      <c r="F77" s="206"/>
      <c r="G77" s="205"/>
      <c r="H77" s="205"/>
      <c r="I77" s="205"/>
      <c r="J77" s="205"/>
      <c r="K77" s="205"/>
      <c r="L77" s="207"/>
      <c r="M77" s="199"/>
      <c r="N77" s="297"/>
      <c r="O77" s="299"/>
      <c r="P77" s="301" t="s">
        <v>34</v>
      </c>
      <c r="Q77" s="302"/>
      <c r="R77" s="302"/>
      <c r="S77" s="302"/>
      <c r="T77" s="302"/>
      <c r="U77" s="303"/>
      <c r="V77" s="307"/>
      <c r="W77" s="309"/>
      <c r="X77" s="311"/>
      <c r="Y77" s="311"/>
      <c r="Z77" s="276"/>
      <c r="AA77" s="277"/>
      <c r="AB77" s="278"/>
      <c r="AC77" s="279"/>
    </row>
    <row r="78" spans="1:29" s="213" customFormat="1" ht="12" customHeight="1" thickBot="1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298"/>
      <c r="O78" s="300"/>
      <c r="P78" s="304"/>
      <c r="Q78" s="305"/>
      <c r="R78" s="305"/>
      <c r="S78" s="305"/>
      <c r="T78" s="305"/>
      <c r="U78" s="306"/>
      <c r="V78" s="308"/>
      <c r="W78" s="310"/>
      <c r="X78" s="312"/>
      <c r="Y78" s="312"/>
      <c r="Z78" s="280"/>
      <c r="AA78" s="281"/>
      <c r="AB78" s="281"/>
      <c r="AC78" s="282"/>
    </row>
    <row r="79" spans="1:29" s="213" customFormat="1" ht="24" customHeight="1" thickBot="1">
      <c r="A79" s="239" t="s">
        <v>22</v>
      </c>
      <c r="B79" s="242"/>
      <c r="C79" s="243"/>
      <c r="D79" s="243"/>
      <c r="E79" s="243"/>
      <c r="F79" s="243"/>
      <c r="G79" s="243"/>
      <c r="H79" s="244"/>
      <c r="I79" s="208"/>
      <c r="J79" s="245"/>
      <c r="K79" s="245"/>
      <c r="L79" s="246"/>
      <c r="M79" s="199"/>
      <c r="N79" s="283" t="s">
        <v>3</v>
      </c>
      <c r="O79" s="284"/>
      <c r="P79" s="285"/>
      <c r="Q79" s="286" t="s">
        <v>166</v>
      </c>
      <c r="R79" s="287"/>
      <c r="S79" s="288"/>
      <c r="T79" s="289"/>
      <c r="U79" s="290" t="s">
        <v>33</v>
      </c>
      <c r="V79" s="290"/>
      <c r="W79" s="291"/>
      <c r="X79" s="292"/>
      <c r="Y79" s="293"/>
      <c r="Z79" s="293"/>
      <c r="AA79" s="293"/>
      <c r="AB79" s="293"/>
      <c r="AC79" s="294"/>
    </row>
    <row r="80" spans="1:29" s="213" customFormat="1">
      <c r="A80" s="240"/>
      <c r="B80" s="209" t="s">
        <v>36</v>
      </c>
      <c r="C80" s="295"/>
      <c r="D80" s="295"/>
      <c r="E80" s="295"/>
      <c r="F80" s="295"/>
      <c r="G80" s="295"/>
      <c r="H80" s="295"/>
      <c r="I80" s="295"/>
      <c r="J80" s="295"/>
      <c r="K80" s="295"/>
      <c r="L80" s="296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210"/>
      <c r="Y80" s="199"/>
      <c r="Z80" s="199"/>
      <c r="AA80" s="199"/>
      <c r="AB80" s="199"/>
      <c r="AC80" s="199"/>
    </row>
    <row r="81" spans="1:29" s="213" customFormat="1" ht="10.8" customHeight="1">
      <c r="A81" s="240"/>
      <c r="B81" s="264" t="s">
        <v>26</v>
      </c>
      <c r="C81" s="266"/>
      <c r="D81" s="266"/>
      <c r="E81" s="266"/>
      <c r="F81" s="266"/>
      <c r="G81" s="266"/>
      <c r="H81" s="266"/>
      <c r="I81" s="266"/>
      <c r="J81" s="266"/>
      <c r="K81" s="266"/>
      <c r="L81" s="267"/>
      <c r="M81" s="199"/>
      <c r="N81" s="199"/>
      <c r="O81" s="199"/>
      <c r="P81" s="199"/>
      <c r="Q81" s="199"/>
      <c r="R81" s="270"/>
      <c r="S81" s="270"/>
      <c r="T81" s="211" t="s">
        <v>147</v>
      </c>
      <c r="U81" s="211" t="s">
        <v>148</v>
      </c>
      <c r="V81" s="211" t="s">
        <v>148</v>
      </c>
      <c r="W81" s="211" t="s">
        <v>149</v>
      </c>
      <c r="X81" s="211"/>
      <c r="Y81" s="272" t="s">
        <v>150</v>
      </c>
      <c r="Z81" s="273"/>
      <c r="AA81" s="274" t="s">
        <v>151</v>
      </c>
      <c r="AB81" s="275"/>
      <c r="AC81" s="273"/>
    </row>
    <row r="82" spans="1:29" s="213" customFormat="1" ht="6.6" customHeight="1">
      <c r="A82" s="241"/>
      <c r="B82" s="265"/>
      <c r="C82" s="268"/>
      <c r="D82" s="268"/>
      <c r="E82" s="268"/>
      <c r="F82" s="268"/>
      <c r="G82" s="268"/>
      <c r="H82" s="268"/>
      <c r="I82" s="268"/>
      <c r="J82" s="268"/>
      <c r="K82" s="268"/>
      <c r="L82" s="269"/>
      <c r="M82" s="199"/>
      <c r="N82" s="199"/>
      <c r="O82" s="199"/>
      <c r="P82" s="199"/>
      <c r="Q82" s="199"/>
      <c r="R82" s="270"/>
      <c r="S82" s="270"/>
      <c r="T82" s="252"/>
      <c r="U82" s="252"/>
      <c r="V82" s="252"/>
      <c r="W82" s="252"/>
      <c r="X82" s="252"/>
      <c r="Y82" s="255"/>
      <c r="Z82" s="256"/>
      <c r="AA82" s="255"/>
      <c r="AB82" s="261"/>
      <c r="AC82" s="256"/>
    </row>
    <row r="83" spans="1:29" s="213" customFormat="1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270"/>
      <c r="S83" s="270"/>
      <c r="T83" s="253"/>
      <c r="U83" s="253"/>
      <c r="V83" s="253"/>
      <c r="W83" s="253"/>
      <c r="X83" s="253"/>
      <c r="Y83" s="257"/>
      <c r="Z83" s="258"/>
      <c r="AA83" s="257"/>
      <c r="AB83" s="262"/>
      <c r="AC83" s="258"/>
    </row>
    <row r="84" spans="1:29" ht="20.25" customHeight="1">
      <c r="A84" s="212" t="s">
        <v>27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71"/>
      <c r="S84" s="271"/>
      <c r="T84" s="254"/>
      <c r="U84" s="254"/>
      <c r="V84" s="254"/>
      <c r="W84" s="254"/>
      <c r="X84" s="254"/>
      <c r="Y84" s="259"/>
      <c r="Z84" s="260"/>
      <c r="AA84" s="259"/>
      <c r="AB84" s="263"/>
      <c r="AC84" s="260"/>
    </row>
    <row r="85" spans="1:29" ht="3.6" customHeight="1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</row>
    <row r="86" spans="1:29" ht="14.4" customHeight="1">
      <c r="A86" s="432" t="s">
        <v>120</v>
      </c>
      <c r="B86" s="432"/>
      <c r="C86" s="433"/>
      <c r="D86" s="178"/>
      <c r="E86" s="178"/>
      <c r="F86" s="178"/>
      <c r="G86" s="178"/>
      <c r="H86" s="178"/>
      <c r="I86" s="178"/>
      <c r="J86" s="178"/>
      <c r="K86" s="178"/>
      <c r="L86" s="178"/>
      <c r="M86" s="247" t="s">
        <v>4</v>
      </c>
      <c r="N86" s="247"/>
      <c r="O86" s="247"/>
      <c r="P86" s="247"/>
      <c r="Q86" s="247"/>
      <c r="R86" s="247"/>
      <c r="S86" s="247"/>
      <c r="T86" s="247"/>
      <c r="U86" s="178"/>
      <c r="V86" s="249" t="s">
        <v>25</v>
      </c>
      <c r="W86" s="249"/>
      <c r="X86" s="250" t="s">
        <v>165</v>
      </c>
      <c r="Y86" s="251"/>
      <c r="Z86" s="251"/>
      <c r="AA86" s="251"/>
      <c r="AB86" s="251"/>
      <c r="AC86" s="251"/>
    </row>
    <row r="87" spans="1:29" ht="14.4" customHeight="1" thickBo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248"/>
      <c r="N87" s="248"/>
      <c r="O87" s="248"/>
      <c r="P87" s="248"/>
      <c r="Q87" s="248"/>
      <c r="R87" s="248"/>
      <c r="S87" s="248"/>
      <c r="T87" s="248"/>
      <c r="U87" s="179"/>
      <c r="V87" s="179"/>
    </row>
    <row r="88" spans="1:29" ht="13.2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422"/>
      <c r="N88" s="422"/>
      <c r="O88" s="422"/>
      <c r="P88" s="422"/>
      <c r="Q88" s="422"/>
      <c r="R88" s="422"/>
      <c r="S88" s="422"/>
      <c r="T88" s="422"/>
      <c r="U88" s="178"/>
      <c r="V88" s="178"/>
      <c r="W88" s="178"/>
      <c r="X88" s="178"/>
      <c r="Y88" s="178"/>
      <c r="AA88" s="423" t="s">
        <v>73</v>
      </c>
      <c r="AB88" s="423"/>
      <c r="AC88" s="423"/>
    </row>
    <row r="89" spans="1:29" ht="12" customHeight="1">
      <c r="A89" s="424" t="s">
        <v>5</v>
      </c>
      <c r="B89" s="424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2"/>
      <c r="N89" s="422"/>
      <c r="O89" s="422"/>
      <c r="P89" s="422"/>
      <c r="Q89" s="422"/>
      <c r="R89" s="422"/>
      <c r="S89" s="422"/>
      <c r="T89" s="422"/>
      <c r="U89" s="425" t="s">
        <v>37</v>
      </c>
      <c r="V89" s="427"/>
      <c r="W89" s="427"/>
      <c r="X89" s="427"/>
      <c r="Y89" s="427"/>
      <c r="Z89" s="427"/>
      <c r="AA89" s="427"/>
      <c r="AB89" s="181"/>
      <c r="AC89" s="182"/>
    </row>
    <row r="90" spans="1:29" ht="12" customHeight="1">
      <c r="A90" s="424"/>
      <c r="B90" s="424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178"/>
      <c r="N90" s="178"/>
      <c r="O90" s="178"/>
      <c r="P90" s="178"/>
      <c r="Q90" s="178"/>
      <c r="R90" s="178"/>
      <c r="S90" s="178"/>
      <c r="T90" s="178"/>
      <c r="U90" s="426"/>
      <c r="V90" s="428"/>
      <c r="W90" s="428"/>
      <c r="X90" s="428"/>
      <c r="Y90" s="428"/>
      <c r="Z90" s="428"/>
      <c r="AA90" s="428"/>
      <c r="AB90" s="183"/>
      <c r="AC90" s="184"/>
    </row>
    <row r="91" spans="1:29" ht="12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426" t="s">
        <v>38</v>
      </c>
      <c r="V91" s="429"/>
      <c r="W91" s="429"/>
      <c r="X91" s="429"/>
      <c r="Y91" s="429"/>
      <c r="Z91" s="429"/>
      <c r="AA91" s="429"/>
      <c r="AB91" s="429"/>
      <c r="AC91" s="185"/>
    </row>
    <row r="92" spans="1:29" ht="12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426"/>
      <c r="V92" s="429"/>
      <c r="W92" s="429"/>
      <c r="X92" s="429"/>
      <c r="Y92" s="429"/>
      <c r="Z92" s="429"/>
      <c r="AA92" s="429"/>
      <c r="AB92" s="429"/>
      <c r="AC92" s="185"/>
    </row>
    <row r="93" spans="1:29" ht="12" customHeight="1">
      <c r="A93" s="178"/>
      <c r="B93" s="412" t="s">
        <v>0</v>
      </c>
      <c r="C93" s="412"/>
      <c r="D93" s="430"/>
      <c r="E93" s="430"/>
      <c r="F93" s="430"/>
      <c r="G93" s="430"/>
      <c r="H93" s="430"/>
      <c r="I93" s="412" t="s">
        <v>7</v>
      </c>
      <c r="J93" s="178"/>
      <c r="K93" s="178"/>
      <c r="L93" s="178"/>
      <c r="M93" s="178"/>
      <c r="N93" s="178"/>
      <c r="O93" s="178"/>
      <c r="P93" s="178"/>
      <c r="Q93" s="409"/>
      <c r="R93" s="409"/>
      <c r="T93" s="186"/>
      <c r="U93" s="426"/>
      <c r="V93" s="429"/>
      <c r="W93" s="429"/>
      <c r="X93" s="429"/>
      <c r="Y93" s="429"/>
      <c r="Z93" s="429"/>
      <c r="AA93" s="429"/>
      <c r="AB93" s="429"/>
      <c r="AC93" s="185"/>
    </row>
    <row r="94" spans="1:29" ht="12" customHeight="1" thickBot="1">
      <c r="A94" s="178"/>
      <c r="B94" s="413"/>
      <c r="C94" s="413"/>
      <c r="D94" s="431"/>
      <c r="E94" s="431"/>
      <c r="F94" s="431"/>
      <c r="G94" s="431"/>
      <c r="H94" s="431"/>
      <c r="I94" s="413"/>
      <c r="J94" s="178"/>
      <c r="K94" s="178"/>
      <c r="L94" s="178"/>
      <c r="M94" s="178"/>
      <c r="N94" s="178"/>
      <c r="O94" s="178"/>
      <c r="P94" s="187" t="s">
        <v>140</v>
      </c>
      <c r="Q94" s="410"/>
      <c r="R94" s="410"/>
      <c r="T94" s="186"/>
      <c r="U94" s="188"/>
      <c r="V94" s="411"/>
      <c r="W94" s="411"/>
      <c r="X94" s="411"/>
      <c r="Y94" s="411"/>
      <c r="Z94" s="411"/>
      <c r="AA94" s="411"/>
      <c r="AB94" s="189"/>
      <c r="AC94" s="190"/>
    </row>
    <row r="95" spans="1:29" ht="12" customHeight="1">
      <c r="A95" s="178"/>
      <c r="B95" s="191"/>
      <c r="C95" s="191"/>
      <c r="D95" s="191"/>
      <c r="E95" s="192"/>
      <c r="F95" s="192"/>
      <c r="G95" s="192"/>
      <c r="H95" s="192"/>
      <c r="I95" s="191"/>
      <c r="J95" s="178"/>
      <c r="K95" s="178"/>
      <c r="L95" s="178"/>
      <c r="M95" s="178"/>
      <c r="N95" s="178"/>
      <c r="O95" s="178"/>
      <c r="P95" s="178"/>
      <c r="Q95" s="178"/>
      <c r="R95" s="178"/>
      <c r="T95" s="178"/>
      <c r="U95" s="188"/>
      <c r="V95" s="411"/>
      <c r="W95" s="411"/>
      <c r="X95" s="411"/>
      <c r="Y95" s="411"/>
      <c r="Z95" s="411"/>
      <c r="AA95" s="411"/>
      <c r="AB95" s="189"/>
      <c r="AC95" s="190"/>
    </row>
    <row r="96" spans="1:29" ht="12" customHeight="1">
      <c r="A96" s="178"/>
      <c r="B96" s="412" t="s">
        <v>6</v>
      </c>
      <c r="C96" s="412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178"/>
      <c r="U96" s="416" t="s">
        <v>23</v>
      </c>
      <c r="V96" s="418"/>
      <c r="W96" s="418"/>
      <c r="X96" s="420" t="s">
        <v>24</v>
      </c>
      <c r="Y96" s="418"/>
      <c r="Z96" s="418"/>
      <c r="AA96" s="418"/>
      <c r="AB96" s="418"/>
      <c r="AC96" s="193"/>
    </row>
    <row r="97" spans="1:29" ht="12" customHeight="1" thickBot="1">
      <c r="A97" s="178"/>
      <c r="B97" s="413"/>
      <c r="C97" s="413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5"/>
      <c r="R97" s="415"/>
      <c r="S97" s="415"/>
      <c r="T97" s="178"/>
      <c r="U97" s="417"/>
      <c r="V97" s="419"/>
      <c r="W97" s="419"/>
      <c r="X97" s="421"/>
      <c r="Y97" s="419"/>
      <c r="Z97" s="419"/>
      <c r="AA97" s="419"/>
      <c r="AB97" s="419"/>
      <c r="AC97" s="194"/>
    </row>
    <row r="98" spans="1:29" ht="12" customHeight="1" thickBo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2" customHeight="1">
      <c r="A99" s="376" t="s">
        <v>115</v>
      </c>
      <c r="B99" s="377"/>
      <c r="C99" s="377"/>
      <c r="D99" s="377"/>
      <c r="E99" s="377"/>
      <c r="F99" s="393"/>
      <c r="G99" s="394"/>
      <c r="H99" s="394"/>
      <c r="I99" s="394"/>
      <c r="J99" s="394"/>
      <c r="K99" s="394"/>
      <c r="L99" s="395"/>
      <c r="M99" s="195"/>
      <c r="N99" s="402" t="s">
        <v>28</v>
      </c>
      <c r="O99" s="403"/>
      <c r="P99" s="404" t="s">
        <v>30</v>
      </c>
      <c r="Q99" s="405"/>
      <c r="R99" s="405"/>
      <c r="S99" s="405"/>
      <c r="T99" s="405"/>
      <c r="U99" s="406"/>
      <c r="V99" s="196" t="s">
        <v>2</v>
      </c>
      <c r="W99" s="196" t="s">
        <v>29</v>
      </c>
      <c r="X99" s="407" t="s">
        <v>31</v>
      </c>
      <c r="Y99" s="407"/>
      <c r="Z99" s="407" t="s">
        <v>32</v>
      </c>
      <c r="AA99" s="319"/>
      <c r="AB99" s="319"/>
      <c r="AC99" s="408"/>
    </row>
    <row r="100" spans="1:29" ht="12" customHeight="1">
      <c r="A100" s="366"/>
      <c r="B100" s="367"/>
      <c r="C100" s="367"/>
      <c r="D100" s="367"/>
      <c r="E100" s="367"/>
      <c r="F100" s="396"/>
      <c r="G100" s="397"/>
      <c r="H100" s="397"/>
      <c r="I100" s="397"/>
      <c r="J100" s="397"/>
      <c r="K100" s="397"/>
      <c r="L100" s="398"/>
      <c r="M100" s="195"/>
      <c r="N100" s="328"/>
      <c r="O100" s="329"/>
      <c r="P100" s="330"/>
      <c r="Q100" s="331"/>
      <c r="R100" s="331"/>
      <c r="S100" s="331"/>
      <c r="T100" s="331"/>
      <c r="U100" s="332"/>
      <c r="V100" s="336"/>
      <c r="W100" s="337"/>
      <c r="X100" s="311"/>
      <c r="Y100" s="311"/>
      <c r="Z100" s="359"/>
      <c r="AA100" s="360"/>
      <c r="AB100" s="360"/>
      <c r="AC100" s="361"/>
    </row>
    <row r="101" spans="1:29" ht="12" customHeight="1">
      <c r="A101" s="366"/>
      <c r="B101" s="367"/>
      <c r="C101" s="367"/>
      <c r="D101" s="367"/>
      <c r="E101" s="367"/>
      <c r="F101" s="399"/>
      <c r="G101" s="400"/>
      <c r="H101" s="400"/>
      <c r="I101" s="400"/>
      <c r="J101" s="400"/>
      <c r="K101" s="400"/>
      <c r="L101" s="401"/>
      <c r="M101" s="195"/>
      <c r="N101" s="328"/>
      <c r="O101" s="329"/>
      <c r="P101" s="333"/>
      <c r="Q101" s="334"/>
      <c r="R101" s="334"/>
      <c r="S101" s="334"/>
      <c r="T101" s="334"/>
      <c r="U101" s="335"/>
      <c r="V101" s="336"/>
      <c r="W101" s="309"/>
      <c r="X101" s="311"/>
      <c r="Y101" s="311"/>
      <c r="Z101" s="359"/>
      <c r="AA101" s="360"/>
      <c r="AB101" s="360"/>
      <c r="AC101" s="361"/>
    </row>
    <row r="102" spans="1:29" ht="12" customHeight="1">
      <c r="A102" s="366" t="s">
        <v>8</v>
      </c>
      <c r="B102" s="367"/>
      <c r="C102" s="367"/>
      <c r="D102" s="367"/>
      <c r="E102" s="367"/>
      <c r="F102" s="389"/>
      <c r="G102" s="389"/>
      <c r="H102" s="389"/>
      <c r="I102" s="389"/>
      <c r="J102" s="389"/>
      <c r="K102" s="389"/>
      <c r="L102" s="390"/>
      <c r="M102" s="178"/>
      <c r="N102" s="328"/>
      <c r="O102" s="329"/>
      <c r="P102" s="330"/>
      <c r="Q102" s="331"/>
      <c r="R102" s="331"/>
      <c r="S102" s="331"/>
      <c r="T102" s="331"/>
      <c r="U102" s="332"/>
      <c r="V102" s="336"/>
      <c r="W102" s="309"/>
      <c r="X102" s="311"/>
      <c r="Y102" s="311"/>
      <c r="Z102" s="359"/>
      <c r="AA102" s="360"/>
      <c r="AB102" s="360"/>
      <c r="AC102" s="361"/>
    </row>
    <row r="103" spans="1:29" ht="12" customHeight="1">
      <c r="A103" s="366"/>
      <c r="B103" s="367"/>
      <c r="C103" s="367"/>
      <c r="D103" s="367"/>
      <c r="E103" s="367"/>
      <c r="F103" s="389"/>
      <c r="G103" s="389"/>
      <c r="H103" s="389"/>
      <c r="I103" s="389"/>
      <c r="J103" s="389"/>
      <c r="K103" s="389"/>
      <c r="L103" s="390"/>
      <c r="M103" s="178"/>
      <c r="N103" s="328"/>
      <c r="O103" s="329"/>
      <c r="P103" s="333"/>
      <c r="Q103" s="334"/>
      <c r="R103" s="334"/>
      <c r="S103" s="334"/>
      <c r="T103" s="334"/>
      <c r="U103" s="335"/>
      <c r="V103" s="336"/>
      <c r="W103" s="309"/>
      <c r="X103" s="311"/>
      <c r="Y103" s="311"/>
      <c r="Z103" s="359"/>
      <c r="AA103" s="360"/>
      <c r="AB103" s="360"/>
      <c r="AC103" s="361"/>
    </row>
    <row r="104" spans="1:29" ht="12" customHeight="1" thickBot="1">
      <c r="A104" s="387"/>
      <c r="B104" s="388"/>
      <c r="C104" s="388"/>
      <c r="D104" s="388"/>
      <c r="E104" s="388"/>
      <c r="F104" s="391"/>
      <c r="G104" s="391"/>
      <c r="H104" s="391"/>
      <c r="I104" s="391"/>
      <c r="J104" s="391"/>
      <c r="K104" s="391"/>
      <c r="L104" s="392"/>
      <c r="M104" s="178"/>
      <c r="N104" s="362"/>
      <c r="O104" s="329"/>
      <c r="P104" s="330"/>
      <c r="Q104" s="331"/>
      <c r="R104" s="331"/>
      <c r="S104" s="331"/>
      <c r="T104" s="331"/>
      <c r="U104" s="332"/>
      <c r="V104" s="336"/>
      <c r="W104" s="309"/>
      <c r="X104" s="311"/>
      <c r="Y104" s="311"/>
      <c r="Z104" s="359"/>
      <c r="AA104" s="360"/>
      <c r="AB104" s="360"/>
      <c r="AC104" s="361"/>
    </row>
    <row r="105" spans="1:29" ht="12" customHeight="1">
      <c r="A105" s="376" t="s">
        <v>10</v>
      </c>
      <c r="B105" s="377"/>
      <c r="C105" s="377"/>
      <c r="D105" s="377"/>
      <c r="E105" s="377"/>
      <c r="F105" s="378"/>
      <c r="G105" s="379"/>
      <c r="H105" s="379"/>
      <c r="I105" s="379"/>
      <c r="J105" s="379"/>
      <c r="K105" s="379"/>
      <c r="L105" s="380"/>
      <c r="M105" s="178"/>
      <c r="N105" s="363"/>
      <c r="O105" s="329"/>
      <c r="P105" s="333"/>
      <c r="Q105" s="334"/>
      <c r="R105" s="334"/>
      <c r="S105" s="334"/>
      <c r="T105" s="334"/>
      <c r="U105" s="335"/>
      <c r="V105" s="336"/>
      <c r="W105" s="309"/>
      <c r="X105" s="311"/>
      <c r="Y105" s="311"/>
      <c r="Z105" s="359"/>
      <c r="AA105" s="360"/>
      <c r="AB105" s="360"/>
      <c r="AC105" s="361"/>
    </row>
    <row r="106" spans="1:29" ht="12" customHeight="1">
      <c r="A106" s="366"/>
      <c r="B106" s="367"/>
      <c r="C106" s="367"/>
      <c r="D106" s="367"/>
      <c r="E106" s="367"/>
      <c r="F106" s="381"/>
      <c r="G106" s="382"/>
      <c r="H106" s="382"/>
      <c r="I106" s="382"/>
      <c r="J106" s="382"/>
      <c r="K106" s="382"/>
      <c r="L106" s="383"/>
      <c r="M106" s="178"/>
      <c r="N106" s="362"/>
      <c r="O106" s="329"/>
      <c r="P106" s="330"/>
      <c r="Q106" s="331"/>
      <c r="R106" s="331"/>
      <c r="S106" s="331"/>
      <c r="T106" s="331"/>
      <c r="U106" s="332"/>
      <c r="V106" s="336"/>
      <c r="W106" s="309"/>
      <c r="X106" s="311"/>
      <c r="Y106" s="311"/>
      <c r="Z106" s="359"/>
      <c r="AA106" s="360"/>
      <c r="AB106" s="360"/>
      <c r="AC106" s="361"/>
    </row>
    <row r="107" spans="1:29" ht="12" customHeight="1" thickBot="1">
      <c r="A107" s="368"/>
      <c r="B107" s="369"/>
      <c r="C107" s="369"/>
      <c r="D107" s="369"/>
      <c r="E107" s="369"/>
      <c r="F107" s="384"/>
      <c r="G107" s="385"/>
      <c r="H107" s="385"/>
      <c r="I107" s="385"/>
      <c r="J107" s="385"/>
      <c r="K107" s="385"/>
      <c r="L107" s="386"/>
      <c r="M107" s="178"/>
      <c r="N107" s="363"/>
      <c r="O107" s="329"/>
      <c r="P107" s="333"/>
      <c r="Q107" s="334"/>
      <c r="R107" s="334"/>
      <c r="S107" s="334"/>
      <c r="T107" s="334"/>
      <c r="U107" s="335"/>
      <c r="V107" s="336"/>
      <c r="W107" s="309"/>
      <c r="X107" s="311"/>
      <c r="Y107" s="311"/>
      <c r="Z107" s="359"/>
      <c r="AA107" s="360"/>
      <c r="AB107" s="360"/>
      <c r="AC107" s="361"/>
    </row>
    <row r="108" spans="1:29" ht="12" customHeight="1">
      <c r="A108" s="364" t="s">
        <v>11</v>
      </c>
      <c r="B108" s="365"/>
      <c r="C108" s="365"/>
      <c r="D108" s="365"/>
      <c r="E108" s="365"/>
      <c r="F108" s="370"/>
      <c r="G108" s="370"/>
      <c r="H108" s="370"/>
      <c r="I108" s="370"/>
      <c r="J108" s="370"/>
      <c r="K108" s="370"/>
      <c r="L108" s="371"/>
      <c r="M108" s="178"/>
      <c r="N108" s="362"/>
      <c r="O108" s="329"/>
      <c r="P108" s="330"/>
      <c r="Q108" s="331"/>
      <c r="R108" s="331"/>
      <c r="S108" s="331"/>
      <c r="T108" s="331"/>
      <c r="U108" s="332"/>
      <c r="V108" s="336"/>
      <c r="W108" s="309"/>
      <c r="X108" s="311"/>
      <c r="Y108" s="311"/>
      <c r="Z108" s="359"/>
      <c r="AA108" s="360"/>
      <c r="AB108" s="360"/>
      <c r="AC108" s="361"/>
    </row>
    <row r="109" spans="1:29" ht="12" customHeight="1">
      <c r="A109" s="366"/>
      <c r="B109" s="367"/>
      <c r="C109" s="367"/>
      <c r="D109" s="367"/>
      <c r="E109" s="367"/>
      <c r="F109" s="372"/>
      <c r="G109" s="372"/>
      <c r="H109" s="372"/>
      <c r="I109" s="372"/>
      <c r="J109" s="372"/>
      <c r="K109" s="372"/>
      <c r="L109" s="373"/>
      <c r="M109" s="178"/>
      <c r="N109" s="363"/>
      <c r="O109" s="329"/>
      <c r="P109" s="333"/>
      <c r="Q109" s="334"/>
      <c r="R109" s="334"/>
      <c r="S109" s="334"/>
      <c r="T109" s="334"/>
      <c r="U109" s="335"/>
      <c r="V109" s="336"/>
      <c r="W109" s="309"/>
      <c r="X109" s="311"/>
      <c r="Y109" s="311"/>
      <c r="Z109" s="359"/>
      <c r="AA109" s="360"/>
      <c r="AB109" s="360"/>
      <c r="AC109" s="361"/>
    </row>
    <row r="110" spans="1:29" ht="12" customHeight="1" thickBot="1">
      <c r="A110" s="368"/>
      <c r="B110" s="369"/>
      <c r="C110" s="369"/>
      <c r="D110" s="369"/>
      <c r="E110" s="369"/>
      <c r="F110" s="374"/>
      <c r="G110" s="374"/>
      <c r="H110" s="374"/>
      <c r="I110" s="374"/>
      <c r="J110" s="374"/>
      <c r="K110" s="374"/>
      <c r="L110" s="375"/>
      <c r="M110" s="178"/>
      <c r="N110" s="362"/>
      <c r="O110" s="329"/>
      <c r="P110" s="330"/>
      <c r="Q110" s="331"/>
      <c r="R110" s="331"/>
      <c r="S110" s="331"/>
      <c r="T110" s="331"/>
      <c r="U110" s="332"/>
      <c r="V110" s="336"/>
      <c r="W110" s="309"/>
      <c r="X110" s="311"/>
      <c r="Y110" s="311"/>
      <c r="Z110" s="359"/>
      <c r="AA110" s="360"/>
      <c r="AB110" s="360"/>
      <c r="AC110" s="361"/>
    </row>
    <row r="111" spans="1:29" ht="12" customHeight="1" thickBo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363"/>
      <c r="O111" s="329"/>
      <c r="P111" s="333"/>
      <c r="Q111" s="334"/>
      <c r="R111" s="334"/>
      <c r="S111" s="334"/>
      <c r="T111" s="334"/>
      <c r="U111" s="335"/>
      <c r="V111" s="336"/>
      <c r="W111" s="309"/>
      <c r="X111" s="311"/>
      <c r="Y111" s="311"/>
      <c r="Z111" s="359"/>
      <c r="AA111" s="360"/>
      <c r="AB111" s="360"/>
      <c r="AC111" s="361"/>
    </row>
    <row r="112" spans="1:29" s="213" customFormat="1" ht="24" customHeight="1">
      <c r="A112" s="344" t="s">
        <v>12</v>
      </c>
      <c r="B112" s="345"/>
      <c r="C112" s="357" t="s">
        <v>152</v>
      </c>
      <c r="D112" s="357"/>
      <c r="E112" s="357"/>
      <c r="F112" s="357"/>
      <c r="G112" s="357"/>
      <c r="H112" s="357"/>
      <c r="I112" s="358" t="s">
        <v>13</v>
      </c>
      <c r="J112" s="358"/>
      <c r="K112" s="197" t="s">
        <v>164</v>
      </c>
      <c r="L112" s="198" t="s">
        <v>35</v>
      </c>
      <c r="M112" s="199"/>
      <c r="N112" s="171"/>
      <c r="O112" s="170"/>
      <c r="P112" s="321"/>
      <c r="Q112" s="322"/>
      <c r="R112" s="322"/>
      <c r="S112" s="322"/>
      <c r="T112" s="322"/>
      <c r="U112" s="323"/>
      <c r="V112" s="168"/>
      <c r="W112" s="169"/>
      <c r="X112" s="324"/>
      <c r="Y112" s="324"/>
      <c r="Z112" s="276"/>
      <c r="AA112" s="278"/>
      <c r="AB112" s="278"/>
      <c r="AC112" s="279"/>
    </row>
    <row r="113" spans="1:29" s="213" customFormat="1" ht="24" customHeight="1" thickBot="1">
      <c r="A113" s="350" t="s">
        <v>14</v>
      </c>
      <c r="B113" s="351"/>
      <c r="C113" s="352"/>
      <c r="D113" s="352"/>
      <c r="E113" s="352"/>
      <c r="F113" s="352"/>
      <c r="G113" s="353" t="s">
        <v>15</v>
      </c>
      <c r="H113" s="342"/>
      <c r="I113" s="354"/>
      <c r="J113" s="355" t="s">
        <v>164</v>
      </c>
      <c r="K113" s="355"/>
      <c r="L113" s="356"/>
      <c r="M113" s="199"/>
      <c r="N113" s="171"/>
      <c r="O113" s="170"/>
      <c r="P113" s="321"/>
      <c r="Q113" s="322"/>
      <c r="R113" s="322"/>
      <c r="S113" s="322"/>
      <c r="T113" s="322"/>
      <c r="U113" s="323"/>
      <c r="V113" s="136"/>
      <c r="W113" s="169"/>
      <c r="X113" s="324"/>
      <c r="Y113" s="324"/>
      <c r="Z113" s="276"/>
      <c r="AA113" s="278"/>
      <c r="AB113" s="278"/>
      <c r="AC113" s="279"/>
    </row>
    <row r="114" spans="1:29" s="213" customFormat="1" ht="24" customHeight="1">
      <c r="A114" s="344" t="s">
        <v>16</v>
      </c>
      <c r="B114" s="345"/>
      <c r="C114" s="346"/>
      <c r="D114" s="346"/>
      <c r="E114" s="346"/>
      <c r="F114" s="347"/>
      <c r="G114" s="348" t="s">
        <v>18</v>
      </c>
      <c r="H114" s="348"/>
      <c r="I114" s="348"/>
      <c r="J114" s="348"/>
      <c r="K114" s="348"/>
      <c r="L114" s="349"/>
      <c r="M114" s="199"/>
      <c r="N114" s="171"/>
      <c r="O114" s="170"/>
      <c r="P114" s="321"/>
      <c r="Q114" s="322"/>
      <c r="R114" s="322"/>
      <c r="S114" s="322"/>
      <c r="T114" s="322"/>
      <c r="U114" s="323"/>
      <c r="V114" s="168"/>
      <c r="W114" s="169"/>
      <c r="X114" s="324"/>
      <c r="Y114" s="324"/>
      <c r="Z114" s="276"/>
      <c r="AA114" s="278"/>
      <c r="AB114" s="278"/>
      <c r="AC114" s="279"/>
    </row>
    <row r="115" spans="1:29" s="213" customFormat="1" ht="24" customHeight="1" thickBot="1">
      <c r="A115" s="338" t="s">
        <v>17</v>
      </c>
      <c r="B115" s="339"/>
      <c r="C115" s="340"/>
      <c r="D115" s="340"/>
      <c r="E115" s="340"/>
      <c r="F115" s="341"/>
      <c r="G115" s="342" t="s">
        <v>19</v>
      </c>
      <c r="H115" s="342"/>
      <c r="I115" s="342"/>
      <c r="J115" s="342"/>
      <c r="K115" s="342"/>
      <c r="L115" s="343"/>
      <c r="M115" s="199"/>
      <c r="N115" s="171"/>
      <c r="O115" s="170"/>
      <c r="P115" s="321"/>
      <c r="Q115" s="322"/>
      <c r="R115" s="322"/>
      <c r="S115" s="322"/>
      <c r="T115" s="322"/>
      <c r="U115" s="323"/>
      <c r="V115" s="168"/>
      <c r="W115" s="169"/>
      <c r="X115" s="324"/>
      <c r="Y115" s="324"/>
      <c r="Z115" s="276"/>
      <c r="AA115" s="278"/>
      <c r="AB115" s="278"/>
      <c r="AC115" s="279"/>
    </row>
    <row r="116" spans="1:29" s="213" customFormat="1" ht="12" customHeight="1" thickBot="1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328"/>
      <c r="O116" s="329"/>
      <c r="P116" s="330"/>
      <c r="Q116" s="331"/>
      <c r="R116" s="331"/>
      <c r="S116" s="331"/>
      <c r="T116" s="331"/>
      <c r="U116" s="332"/>
      <c r="V116" s="336"/>
      <c r="W116" s="337"/>
      <c r="X116" s="311"/>
      <c r="Y116" s="311"/>
      <c r="Z116" s="276"/>
      <c r="AA116" s="278"/>
      <c r="AB116" s="278"/>
      <c r="AC116" s="279"/>
    </row>
    <row r="117" spans="1:29" s="213" customFormat="1" ht="12" customHeight="1">
      <c r="A117" s="316" t="s">
        <v>20</v>
      </c>
      <c r="B117" s="317"/>
      <c r="C117" s="317"/>
      <c r="D117" s="317"/>
      <c r="E117" s="317"/>
      <c r="F117" s="318"/>
      <c r="G117" s="319" t="s">
        <v>21</v>
      </c>
      <c r="H117" s="317"/>
      <c r="I117" s="317"/>
      <c r="J117" s="317"/>
      <c r="K117" s="317"/>
      <c r="L117" s="320"/>
      <c r="M117" s="199"/>
      <c r="N117" s="328"/>
      <c r="O117" s="329"/>
      <c r="P117" s="333"/>
      <c r="Q117" s="334"/>
      <c r="R117" s="334"/>
      <c r="S117" s="334"/>
      <c r="T117" s="334"/>
      <c r="U117" s="335"/>
      <c r="V117" s="336"/>
      <c r="W117" s="337"/>
      <c r="X117" s="311"/>
      <c r="Y117" s="311"/>
      <c r="Z117" s="313"/>
      <c r="AA117" s="314"/>
      <c r="AB117" s="314"/>
      <c r="AC117" s="315"/>
    </row>
    <row r="118" spans="1:29" s="213" customFormat="1" ht="24" customHeight="1">
      <c r="A118" s="200"/>
      <c r="B118" s="201"/>
      <c r="C118" s="201"/>
      <c r="D118" s="201"/>
      <c r="E118" s="201"/>
      <c r="F118" s="202"/>
      <c r="G118" s="201"/>
      <c r="H118" s="201"/>
      <c r="I118" s="201"/>
      <c r="J118" s="201"/>
      <c r="K118" s="201"/>
      <c r="L118" s="203"/>
      <c r="M118" s="199"/>
      <c r="N118" s="171"/>
      <c r="O118" s="170"/>
      <c r="P118" s="321"/>
      <c r="Q118" s="322"/>
      <c r="R118" s="322"/>
      <c r="S118" s="322"/>
      <c r="T118" s="322"/>
      <c r="U118" s="323"/>
      <c r="V118" s="168"/>
      <c r="W118" s="123"/>
      <c r="X118" s="324"/>
      <c r="Y118" s="324"/>
      <c r="Z118" s="325">
        <v>0</v>
      </c>
      <c r="AA118" s="326"/>
      <c r="AB118" s="326"/>
      <c r="AC118" s="327"/>
    </row>
    <row r="119" spans="1:29" s="213" customFormat="1" ht="12" customHeight="1" thickBot="1">
      <c r="A119" s="204"/>
      <c r="B119" s="205"/>
      <c r="C119" s="205"/>
      <c r="D119" s="205"/>
      <c r="E119" s="205"/>
      <c r="F119" s="206"/>
      <c r="G119" s="205"/>
      <c r="H119" s="205"/>
      <c r="I119" s="205"/>
      <c r="J119" s="205"/>
      <c r="K119" s="205"/>
      <c r="L119" s="207"/>
      <c r="M119" s="199"/>
      <c r="N119" s="297"/>
      <c r="O119" s="299"/>
      <c r="P119" s="301" t="s">
        <v>34</v>
      </c>
      <c r="Q119" s="302"/>
      <c r="R119" s="302"/>
      <c r="S119" s="302"/>
      <c r="T119" s="302"/>
      <c r="U119" s="303"/>
      <c r="V119" s="307"/>
      <c r="W119" s="309"/>
      <c r="X119" s="311"/>
      <c r="Y119" s="311"/>
      <c r="Z119" s="276"/>
      <c r="AA119" s="277"/>
      <c r="AB119" s="278"/>
      <c r="AC119" s="279"/>
    </row>
    <row r="120" spans="1:29" s="213" customFormat="1" ht="12" customHeight="1" thickBot="1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298"/>
      <c r="O120" s="300"/>
      <c r="P120" s="304"/>
      <c r="Q120" s="305"/>
      <c r="R120" s="305"/>
      <c r="S120" s="305"/>
      <c r="T120" s="305"/>
      <c r="U120" s="306"/>
      <c r="V120" s="308"/>
      <c r="W120" s="310"/>
      <c r="X120" s="312"/>
      <c r="Y120" s="312"/>
      <c r="Z120" s="280"/>
      <c r="AA120" s="281"/>
      <c r="AB120" s="281"/>
      <c r="AC120" s="282"/>
    </row>
    <row r="121" spans="1:29" s="213" customFormat="1" ht="24" customHeight="1" thickBot="1">
      <c r="A121" s="239" t="s">
        <v>22</v>
      </c>
      <c r="B121" s="242"/>
      <c r="C121" s="243"/>
      <c r="D121" s="243"/>
      <c r="E121" s="243"/>
      <c r="F121" s="243"/>
      <c r="G121" s="243"/>
      <c r="H121" s="244"/>
      <c r="I121" s="208"/>
      <c r="J121" s="245"/>
      <c r="K121" s="245"/>
      <c r="L121" s="246"/>
      <c r="M121" s="199"/>
      <c r="N121" s="283" t="s">
        <v>3</v>
      </c>
      <c r="O121" s="284"/>
      <c r="P121" s="285"/>
      <c r="Q121" s="286" t="s">
        <v>166</v>
      </c>
      <c r="R121" s="287"/>
      <c r="S121" s="288"/>
      <c r="T121" s="289"/>
      <c r="U121" s="290" t="s">
        <v>33</v>
      </c>
      <c r="V121" s="290"/>
      <c r="W121" s="291"/>
      <c r="X121" s="292"/>
      <c r="Y121" s="293"/>
      <c r="Z121" s="293"/>
      <c r="AA121" s="293"/>
      <c r="AB121" s="293"/>
      <c r="AC121" s="294"/>
    </row>
    <row r="122" spans="1:29" s="213" customFormat="1">
      <c r="A122" s="240"/>
      <c r="B122" s="209" t="s">
        <v>36</v>
      </c>
      <c r="C122" s="295"/>
      <c r="D122" s="295"/>
      <c r="E122" s="295"/>
      <c r="F122" s="295"/>
      <c r="G122" s="295"/>
      <c r="H122" s="295"/>
      <c r="I122" s="295"/>
      <c r="J122" s="295"/>
      <c r="K122" s="295"/>
      <c r="L122" s="296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210"/>
      <c r="Y122" s="199"/>
      <c r="Z122" s="199"/>
      <c r="AA122" s="199"/>
      <c r="AB122" s="199"/>
      <c r="AC122" s="199"/>
    </row>
    <row r="123" spans="1:29" s="213" customFormat="1" ht="10.8" customHeight="1">
      <c r="A123" s="240"/>
      <c r="B123" s="264" t="s">
        <v>26</v>
      </c>
      <c r="C123" s="266"/>
      <c r="D123" s="266"/>
      <c r="E123" s="266"/>
      <c r="F123" s="266"/>
      <c r="G123" s="266"/>
      <c r="H123" s="266"/>
      <c r="I123" s="266"/>
      <c r="J123" s="266"/>
      <c r="K123" s="266"/>
      <c r="L123" s="267"/>
      <c r="M123" s="199"/>
      <c r="N123" s="199"/>
      <c r="O123" s="199"/>
      <c r="P123" s="199"/>
      <c r="Q123" s="199"/>
      <c r="R123" s="270"/>
      <c r="S123" s="270"/>
      <c r="T123" s="211" t="s">
        <v>147</v>
      </c>
      <c r="U123" s="211" t="s">
        <v>148</v>
      </c>
      <c r="V123" s="211" t="s">
        <v>148</v>
      </c>
      <c r="W123" s="211" t="s">
        <v>149</v>
      </c>
      <c r="X123" s="211"/>
      <c r="Y123" s="272" t="s">
        <v>150</v>
      </c>
      <c r="Z123" s="273"/>
      <c r="AA123" s="274" t="s">
        <v>151</v>
      </c>
      <c r="AB123" s="275"/>
      <c r="AC123" s="273"/>
    </row>
    <row r="124" spans="1:29" s="213" customFormat="1" ht="6.6" customHeight="1">
      <c r="A124" s="241"/>
      <c r="B124" s="265"/>
      <c r="C124" s="268"/>
      <c r="D124" s="268"/>
      <c r="E124" s="268"/>
      <c r="F124" s="268"/>
      <c r="G124" s="268"/>
      <c r="H124" s="268"/>
      <c r="I124" s="268"/>
      <c r="J124" s="268"/>
      <c r="K124" s="268"/>
      <c r="L124" s="269"/>
      <c r="M124" s="199"/>
      <c r="N124" s="199"/>
      <c r="O124" s="199"/>
      <c r="P124" s="199"/>
      <c r="Q124" s="199"/>
      <c r="R124" s="270"/>
      <c r="S124" s="270"/>
      <c r="T124" s="252"/>
      <c r="U124" s="252"/>
      <c r="V124" s="252"/>
      <c r="W124" s="252"/>
      <c r="X124" s="252"/>
      <c r="Y124" s="255"/>
      <c r="Z124" s="256"/>
      <c r="AA124" s="255"/>
      <c r="AB124" s="261"/>
      <c r="AC124" s="256"/>
    </row>
    <row r="125" spans="1:29" s="213" customFormat="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270"/>
      <c r="S125" s="270"/>
      <c r="T125" s="253"/>
      <c r="U125" s="253"/>
      <c r="V125" s="253"/>
      <c r="W125" s="253"/>
      <c r="X125" s="253"/>
      <c r="Y125" s="257"/>
      <c r="Z125" s="258"/>
      <c r="AA125" s="257"/>
      <c r="AB125" s="262"/>
      <c r="AC125" s="258"/>
    </row>
    <row r="126" spans="1:29" ht="20.25" customHeight="1">
      <c r="A126" s="212" t="s">
        <v>27</v>
      </c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71"/>
      <c r="S126" s="271"/>
      <c r="T126" s="254"/>
      <c r="U126" s="254"/>
      <c r="V126" s="254"/>
      <c r="W126" s="254"/>
      <c r="X126" s="254"/>
      <c r="Y126" s="259"/>
      <c r="Z126" s="260"/>
      <c r="AA126" s="259"/>
      <c r="AB126" s="263"/>
      <c r="AC126" s="260"/>
    </row>
    <row r="127" spans="1:29" ht="3.6" customHeight="1">
      <c r="A127" s="176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</row>
    <row r="128" spans="1:29" ht="14.4" customHeight="1">
      <c r="A128" s="432" t="s">
        <v>120</v>
      </c>
      <c r="B128" s="432"/>
      <c r="C128" s="433"/>
      <c r="D128" s="178"/>
      <c r="E128" s="178"/>
      <c r="F128" s="178"/>
      <c r="G128" s="178"/>
      <c r="H128" s="178"/>
      <c r="I128" s="178"/>
      <c r="J128" s="178"/>
      <c r="K128" s="178"/>
      <c r="L128" s="178"/>
      <c r="M128" s="247" t="s">
        <v>4</v>
      </c>
      <c r="N128" s="247"/>
      <c r="O128" s="247"/>
      <c r="P128" s="247"/>
      <c r="Q128" s="247"/>
      <c r="R128" s="247"/>
      <c r="S128" s="247"/>
      <c r="T128" s="247"/>
      <c r="U128" s="178"/>
      <c r="V128" s="249" t="s">
        <v>25</v>
      </c>
      <c r="W128" s="249"/>
      <c r="X128" s="250" t="s">
        <v>165</v>
      </c>
      <c r="Y128" s="251"/>
      <c r="Z128" s="251"/>
      <c r="AA128" s="251"/>
      <c r="AB128" s="251"/>
      <c r="AC128" s="251"/>
    </row>
    <row r="129" spans="1:29" ht="14.4" customHeight="1" thickBo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248"/>
      <c r="N129" s="248"/>
      <c r="O129" s="248"/>
      <c r="P129" s="248"/>
      <c r="Q129" s="248"/>
      <c r="R129" s="248"/>
      <c r="S129" s="248"/>
      <c r="T129" s="248"/>
      <c r="U129" s="179"/>
      <c r="V129" s="179"/>
    </row>
    <row r="130" spans="1:29" ht="13.2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422"/>
      <c r="N130" s="422"/>
      <c r="O130" s="422"/>
      <c r="P130" s="422"/>
      <c r="Q130" s="422"/>
      <c r="R130" s="422"/>
      <c r="S130" s="422"/>
      <c r="T130" s="422"/>
      <c r="U130" s="178"/>
      <c r="V130" s="178"/>
      <c r="W130" s="178"/>
      <c r="X130" s="178"/>
      <c r="Y130" s="178"/>
      <c r="AA130" s="423" t="s">
        <v>73</v>
      </c>
      <c r="AB130" s="423"/>
      <c r="AC130" s="423"/>
    </row>
    <row r="131" spans="1:29" ht="12" customHeight="1">
      <c r="A131" s="424" t="s">
        <v>5</v>
      </c>
      <c r="B131" s="424"/>
      <c r="C131" s="424"/>
      <c r="D131" s="424"/>
      <c r="E131" s="424"/>
      <c r="F131" s="424"/>
      <c r="G131" s="424"/>
      <c r="H131" s="424"/>
      <c r="I131" s="424"/>
      <c r="J131" s="424"/>
      <c r="K131" s="424"/>
      <c r="L131" s="424"/>
      <c r="M131" s="422"/>
      <c r="N131" s="422"/>
      <c r="O131" s="422"/>
      <c r="P131" s="422"/>
      <c r="Q131" s="422"/>
      <c r="R131" s="422"/>
      <c r="S131" s="422"/>
      <c r="T131" s="422"/>
      <c r="U131" s="425" t="s">
        <v>37</v>
      </c>
      <c r="V131" s="427"/>
      <c r="W131" s="427"/>
      <c r="X131" s="427"/>
      <c r="Y131" s="427"/>
      <c r="Z131" s="427"/>
      <c r="AA131" s="427"/>
      <c r="AB131" s="181"/>
      <c r="AC131" s="182"/>
    </row>
    <row r="132" spans="1:29" ht="12" customHeight="1">
      <c r="A132" s="424"/>
      <c r="B132" s="424"/>
      <c r="C132" s="424"/>
      <c r="D132" s="424"/>
      <c r="E132" s="424"/>
      <c r="F132" s="424"/>
      <c r="G132" s="424"/>
      <c r="H132" s="424"/>
      <c r="I132" s="424"/>
      <c r="J132" s="424"/>
      <c r="K132" s="424"/>
      <c r="L132" s="424"/>
      <c r="M132" s="178"/>
      <c r="N132" s="178"/>
      <c r="O132" s="178"/>
      <c r="P132" s="178"/>
      <c r="Q132" s="178"/>
      <c r="R132" s="178"/>
      <c r="S132" s="178"/>
      <c r="T132" s="178"/>
      <c r="U132" s="426"/>
      <c r="V132" s="428"/>
      <c r="W132" s="428"/>
      <c r="X132" s="428"/>
      <c r="Y132" s="428"/>
      <c r="Z132" s="428"/>
      <c r="AA132" s="428"/>
      <c r="AB132" s="183"/>
      <c r="AC132" s="184"/>
    </row>
    <row r="133" spans="1:29" ht="12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426" t="s">
        <v>38</v>
      </c>
      <c r="V133" s="429"/>
      <c r="W133" s="429"/>
      <c r="X133" s="429"/>
      <c r="Y133" s="429"/>
      <c r="Z133" s="429"/>
      <c r="AA133" s="429"/>
      <c r="AB133" s="429"/>
      <c r="AC133" s="185"/>
    </row>
    <row r="134" spans="1:29" ht="12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426"/>
      <c r="V134" s="429"/>
      <c r="W134" s="429"/>
      <c r="X134" s="429"/>
      <c r="Y134" s="429"/>
      <c r="Z134" s="429"/>
      <c r="AA134" s="429"/>
      <c r="AB134" s="429"/>
      <c r="AC134" s="185"/>
    </row>
    <row r="135" spans="1:29" ht="12" customHeight="1">
      <c r="A135" s="178"/>
      <c r="B135" s="412" t="s">
        <v>0</v>
      </c>
      <c r="C135" s="412"/>
      <c r="D135" s="430"/>
      <c r="E135" s="430"/>
      <c r="F135" s="430"/>
      <c r="G135" s="430"/>
      <c r="H135" s="430"/>
      <c r="I135" s="412" t="s">
        <v>7</v>
      </c>
      <c r="J135" s="178"/>
      <c r="K135" s="178"/>
      <c r="L135" s="178"/>
      <c r="M135" s="178"/>
      <c r="N135" s="178"/>
      <c r="O135" s="178"/>
      <c r="P135" s="178"/>
      <c r="Q135" s="409"/>
      <c r="R135" s="409"/>
      <c r="T135" s="186"/>
      <c r="U135" s="426"/>
      <c r="V135" s="429"/>
      <c r="W135" s="429"/>
      <c r="X135" s="429"/>
      <c r="Y135" s="429"/>
      <c r="Z135" s="429"/>
      <c r="AA135" s="429"/>
      <c r="AB135" s="429"/>
      <c r="AC135" s="185"/>
    </row>
    <row r="136" spans="1:29" ht="12" customHeight="1" thickBot="1">
      <c r="A136" s="178"/>
      <c r="B136" s="413"/>
      <c r="C136" s="413"/>
      <c r="D136" s="431"/>
      <c r="E136" s="431"/>
      <c r="F136" s="431"/>
      <c r="G136" s="431"/>
      <c r="H136" s="431"/>
      <c r="I136" s="413"/>
      <c r="J136" s="178"/>
      <c r="K136" s="178"/>
      <c r="L136" s="178"/>
      <c r="M136" s="178"/>
      <c r="N136" s="178"/>
      <c r="O136" s="178"/>
      <c r="P136" s="187" t="s">
        <v>140</v>
      </c>
      <c r="Q136" s="410"/>
      <c r="R136" s="410"/>
      <c r="T136" s="186"/>
      <c r="U136" s="188"/>
      <c r="V136" s="411"/>
      <c r="W136" s="411"/>
      <c r="X136" s="411"/>
      <c r="Y136" s="411"/>
      <c r="Z136" s="411"/>
      <c r="AA136" s="411"/>
      <c r="AB136" s="189"/>
      <c r="AC136" s="190"/>
    </row>
    <row r="137" spans="1:29" ht="12" customHeight="1">
      <c r="A137" s="178"/>
      <c r="B137" s="191"/>
      <c r="C137" s="191"/>
      <c r="D137" s="191"/>
      <c r="E137" s="192"/>
      <c r="F137" s="192"/>
      <c r="G137" s="192"/>
      <c r="H137" s="192"/>
      <c r="I137" s="191"/>
      <c r="J137" s="178"/>
      <c r="K137" s="178"/>
      <c r="L137" s="178"/>
      <c r="M137" s="178"/>
      <c r="N137" s="178"/>
      <c r="O137" s="178"/>
      <c r="P137" s="178"/>
      <c r="Q137" s="178"/>
      <c r="R137" s="178"/>
      <c r="T137" s="178"/>
      <c r="U137" s="188"/>
      <c r="V137" s="411"/>
      <c r="W137" s="411"/>
      <c r="X137" s="411"/>
      <c r="Y137" s="411"/>
      <c r="Z137" s="411"/>
      <c r="AA137" s="411"/>
      <c r="AB137" s="189"/>
      <c r="AC137" s="190"/>
    </row>
    <row r="138" spans="1:29" ht="12" customHeight="1">
      <c r="A138" s="178"/>
      <c r="B138" s="412" t="s">
        <v>6</v>
      </c>
      <c r="C138" s="412"/>
      <c r="D138" s="414"/>
      <c r="E138" s="414"/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178"/>
      <c r="U138" s="416" t="s">
        <v>23</v>
      </c>
      <c r="V138" s="418"/>
      <c r="W138" s="418"/>
      <c r="X138" s="420" t="s">
        <v>24</v>
      </c>
      <c r="Y138" s="418"/>
      <c r="Z138" s="418"/>
      <c r="AA138" s="418"/>
      <c r="AB138" s="418"/>
      <c r="AC138" s="193"/>
    </row>
    <row r="139" spans="1:29" ht="12" customHeight="1" thickBot="1">
      <c r="A139" s="178"/>
      <c r="B139" s="413"/>
      <c r="C139" s="413"/>
      <c r="D139" s="415"/>
      <c r="E139" s="415"/>
      <c r="F139" s="415"/>
      <c r="G139" s="415"/>
      <c r="H139" s="415"/>
      <c r="I139" s="415"/>
      <c r="J139" s="415"/>
      <c r="K139" s="415"/>
      <c r="L139" s="415"/>
      <c r="M139" s="415"/>
      <c r="N139" s="415"/>
      <c r="O139" s="415"/>
      <c r="P139" s="415"/>
      <c r="Q139" s="415"/>
      <c r="R139" s="415"/>
      <c r="S139" s="415"/>
      <c r="T139" s="178"/>
      <c r="U139" s="417"/>
      <c r="V139" s="419"/>
      <c r="W139" s="419"/>
      <c r="X139" s="421"/>
      <c r="Y139" s="419"/>
      <c r="Z139" s="419"/>
      <c r="AA139" s="419"/>
      <c r="AB139" s="419"/>
      <c r="AC139" s="194"/>
    </row>
    <row r="140" spans="1:29" ht="12" customHeight="1" thickBo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</row>
    <row r="141" spans="1:29" ht="12" customHeight="1">
      <c r="A141" s="376" t="s">
        <v>115</v>
      </c>
      <c r="B141" s="377"/>
      <c r="C141" s="377"/>
      <c r="D141" s="377"/>
      <c r="E141" s="377"/>
      <c r="F141" s="393"/>
      <c r="G141" s="394"/>
      <c r="H141" s="394"/>
      <c r="I141" s="394"/>
      <c r="J141" s="394"/>
      <c r="K141" s="394"/>
      <c r="L141" s="395"/>
      <c r="M141" s="195"/>
      <c r="N141" s="402" t="s">
        <v>28</v>
      </c>
      <c r="O141" s="403"/>
      <c r="P141" s="404" t="s">
        <v>30</v>
      </c>
      <c r="Q141" s="405"/>
      <c r="R141" s="405"/>
      <c r="S141" s="405"/>
      <c r="T141" s="405"/>
      <c r="U141" s="406"/>
      <c r="V141" s="196" t="s">
        <v>2</v>
      </c>
      <c r="W141" s="196" t="s">
        <v>29</v>
      </c>
      <c r="X141" s="407" t="s">
        <v>31</v>
      </c>
      <c r="Y141" s="407"/>
      <c r="Z141" s="407" t="s">
        <v>32</v>
      </c>
      <c r="AA141" s="319"/>
      <c r="AB141" s="319"/>
      <c r="AC141" s="408"/>
    </row>
    <row r="142" spans="1:29" ht="12" customHeight="1">
      <c r="A142" s="366"/>
      <c r="B142" s="367"/>
      <c r="C142" s="367"/>
      <c r="D142" s="367"/>
      <c r="E142" s="367"/>
      <c r="F142" s="396"/>
      <c r="G142" s="397"/>
      <c r="H142" s="397"/>
      <c r="I142" s="397"/>
      <c r="J142" s="397"/>
      <c r="K142" s="397"/>
      <c r="L142" s="398"/>
      <c r="M142" s="195"/>
      <c r="N142" s="328"/>
      <c r="O142" s="329"/>
      <c r="P142" s="330"/>
      <c r="Q142" s="331"/>
      <c r="R142" s="331"/>
      <c r="S142" s="331"/>
      <c r="T142" s="331"/>
      <c r="U142" s="332"/>
      <c r="V142" s="336"/>
      <c r="W142" s="337"/>
      <c r="X142" s="311"/>
      <c r="Y142" s="311"/>
      <c r="Z142" s="359"/>
      <c r="AA142" s="360"/>
      <c r="AB142" s="360"/>
      <c r="AC142" s="361"/>
    </row>
    <row r="143" spans="1:29" ht="12" customHeight="1">
      <c r="A143" s="366"/>
      <c r="B143" s="367"/>
      <c r="C143" s="367"/>
      <c r="D143" s="367"/>
      <c r="E143" s="367"/>
      <c r="F143" s="399"/>
      <c r="G143" s="400"/>
      <c r="H143" s="400"/>
      <c r="I143" s="400"/>
      <c r="J143" s="400"/>
      <c r="K143" s="400"/>
      <c r="L143" s="401"/>
      <c r="M143" s="195"/>
      <c r="N143" s="328"/>
      <c r="O143" s="329"/>
      <c r="P143" s="333"/>
      <c r="Q143" s="334"/>
      <c r="R143" s="334"/>
      <c r="S143" s="334"/>
      <c r="T143" s="334"/>
      <c r="U143" s="335"/>
      <c r="V143" s="336"/>
      <c r="W143" s="309"/>
      <c r="X143" s="311"/>
      <c r="Y143" s="311"/>
      <c r="Z143" s="359"/>
      <c r="AA143" s="360"/>
      <c r="AB143" s="360"/>
      <c r="AC143" s="361"/>
    </row>
    <row r="144" spans="1:29" ht="12" customHeight="1">
      <c r="A144" s="366" t="s">
        <v>8</v>
      </c>
      <c r="B144" s="367"/>
      <c r="C144" s="367"/>
      <c r="D144" s="367"/>
      <c r="E144" s="367"/>
      <c r="F144" s="389"/>
      <c r="G144" s="389"/>
      <c r="H144" s="389"/>
      <c r="I144" s="389"/>
      <c r="J144" s="389"/>
      <c r="K144" s="389"/>
      <c r="L144" s="390"/>
      <c r="M144" s="178"/>
      <c r="N144" s="328"/>
      <c r="O144" s="329"/>
      <c r="P144" s="330"/>
      <c r="Q144" s="331"/>
      <c r="R144" s="331"/>
      <c r="S144" s="331"/>
      <c r="T144" s="331"/>
      <c r="U144" s="332"/>
      <c r="V144" s="336"/>
      <c r="W144" s="309"/>
      <c r="X144" s="311"/>
      <c r="Y144" s="311"/>
      <c r="Z144" s="359"/>
      <c r="AA144" s="360"/>
      <c r="AB144" s="360"/>
      <c r="AC144" s="361"/>
    </row>
    <row r="145" spans="1:29" ht="12" customHeight="1">
      <c r="A145" s="366"/>
      <c r="B145" s="367"/>
      <c r="C145" s="367"/>
      <c r="D145" s="367"/>
      <c r="E145" s="367"/>
      <c r="F145" s="389"/>
      <c r="G145" s="389"/>
      <c r="H145" s="389"/>
      <c r="I145" s="389"/>
      <c r="J145" s="389"/>
      <c r="K145" s="389"/>
      <c r="L145" s="390"/>
      <c r="M145" s="178"/>
      <c r="N145" s="328"/>
      <c r="O145" s="329"/>
      <c r="P145" s="333"/>
      <c r="Q145" s="334"/>
      <c r="R145" s="334"/>
      <c r="S145" s="334"/>
      <c r="T145" s="334"/>
      <c r="U145" s="335"/>
      <c r="V145" s="336"/>
      <c r="W145" s="309"/>
      <c r="X145" s="311"/>
      <c r="Y145" s="311"/>
      <c r="Z145" s="359"/>
      <c r="AA145" s="360"/>
      <c r="AB145" s="360"/>
      <c r="AC145" s="361"/>
    </row>
    <row r="146" spans="1:29" ht="12" customHeight="1" thickBot="1">
      <c r="A146" s="387"/>
      <c r="B146" s="388"/>
      <c r="C146" s="388"/>
      <c r="D146" s="388"/>
      <c r="E146" s="388"/>
      <c r="F146" s="391"/>
      <c r="G146" s="391"/>
      <c r="H146" s="391"/>
      <c r="I146" s="391"/>
      <c r="J146" s="391"/>
      <c r="K146" s="391"/>
      <c r="L146" s="392"/>
      <c r="M146" s="178"/>
      <c r="N146" s="362"/>
      <c r="O146" s="329"/>
      <c r="P146" s="330"/>
      <c r="Q146" s="331"/>
      <c r="R146" s="331"/>
      <c r="S146" s="331"/>
      <c r="T146" s="331"/>
      <c r="U146" s="332"/>
      <c r="V146" s="336"/>
      <c r="W146" s="309"/>
      <c r="X146" s="311"/>
      <c r="Y146" s="311"/>
      <c r="Z146" s="359"/>
      <c r="AA146" s="360"/>
      <c r="AB146" s="360"/>
      <c r="AC146" s="361"/>
    </row>
    <row r="147" spans="1:29" ht="12" customHeight="1">
      <c r="A147" s="376" t="s">
        <v>10</v>
      </c>
      <c r="B147" s="377"/>
      <c r="C147" s="377"/>
      <c r="D147" s="377"/>
      <c r="E147" s="377"/>
      <c r="F147" s="378"/>
      <c r="G147" s="379"/>
      <c r="H147" s="379"/>
      <c r="I147" s="379"/>
      <c r="J147" s="379"/>
      <c r="K147" s="379"/>
      <c r="L147" s="380"/>
      <c r="M147" s="178"/>
      <c r="N147" s="363"/>
      <c r="O147" s="329"/>
      <c r="P147" s="333"/>
      <c r="Q147" s="334"/>
      <c r="R147" s="334"/>
      <c r="S147" s="334"/>
      <c r="T147" s="334"/>
      <c r="U147" s="335"/>
      <c r="V147" s="336"/>
      <c r="W147" s="309"/>
      <c r="X147" s="311"/>
      <c r="Y147" s="311"/>
      <c r="Z147" s="359"/>
      <c r="AA147" s="360"/>
      <c r="AB147" s="360"/>
      <c r="AC147" s="361"/>
    </row>
    <row r="148" spans="1:29" ht="12" customHeight="1">
      <c r="A148" s="366"/>
      <c r="B148" s="367"/>
      <c r="C148" s="367"/>
      <c r="D148" s="367"/>
      <c r="E148" s="367"/>
      <c r="F148" s="381"/>
      <c r="G148" s="382"/>
      <c r="H148" s="382"/>
      <c r="I148" s="382"/>
      <c r="J148" s="382"/>
      <c r="K148" s="382"/>
      <c r="L148" s="383"/>
      <c r="M148" s="178"/>
      <c r="N148" s="362"/>
      <c r="O148" s="329"/>
      <c r="P148" s="330"/>
      <c r="Q148" s="331"/>
      <c r="R148" s="331"/>
      <c r="S148" s="331"/>
      <c r="T148" s="331"/>
      <c r="U148" s="332"/>
      <c r="V148" s="336"/>
      <c r="W148" s="309"/>
      <c r="X148" s="311"/>
      <c r="Y148" s="311"/>
      <c r="Z148" s="359"/>
      <c r="AA148" s="360"/>
      <c r="AB148" s="360"/>
      <c r="AC148" s="361"/>
    </row>
    <row r="149" spans="1:29" ht="12" customHeight="1" thickBot="1">
      <c r="A149" s="368"/>
      <c r="B149" s="369"/>
      <c r="C149" s="369"/>
      <c r="D149" s="369"/>
      <c r="E149" s="369"/>
      <c r="F149" s="384"/>
      <c r="G149" s="385"/>
      <c r="H149" s="385"/>
      <c r="I149" s="385"/>
      <c r="J149" s="385"/>
      <c r="K149" s="385"/>
      <c r="L149" s="386"/>
      <c r="M149" s="178"/>
      <c r="N149" s="363"/>
      <c r="O149" s="329"/>
      <c r="P149" s="333"/>
      <c r="Q149" s="334"/>
      <c r="R149" s="334"/>
      <c r="S149" s="334"/>
      <c r="T149" s="334"/>
      <c r="U149" s="335"/>
      <c r="V149" s="336"/>
      <c r="W149" s="309"/>
      <c r="X149" s="311"/>
      <c r="Y149" s="311"/>
      <c r="Z149" s="359"/>
      <c r="AA149" s="360"/>
      <c r="AB149" s="360"/>
      <c r="AC149" s="361"/>
    </row>
    <row r="150" spans="1:29" ht="12" customHeight="1">
      <c r="A150" s="364" t="s">
        <v>11</v>
      </c>
      <c r="B150" s="365"/>
      <c r="C150" s="365"/>
      <c r="D150" s="365"/>
      <c r="E150" s="365"/>
      <c r="F150" s="370"/>
      <c r="G150" s="370"/>
      <c r="H150" s="370"/>
      <c r="I150" s="370"/>
      <c r="J150" s="370"/>
      <c r="K150" s="370"/>
      <c r="L150" s="371"/>
      <c r="M150" s="178"/>
      <c r="N150" s="362"/>
      <c r="O150" s="329"/>
      <c r="P150" s="330"/>
      <c r="Q150" s="331"/>
      <c r="R150" s="331"/>
      <c r="S150" s="331"/>
      <c r="T150" s="331"/>
      <c r="U150" s="332"/>
      <c r="V150" s="336"/>
      <c r="W150" s="309"/>
      <c r="X150" s="311"/>
      <c r="Y150" s="311"/>
      <c r="Z150" s="359"/>
      <c r="AA150" s="360"/>
      <c r="AB150" s="360"/>
      <c r="AC150" s="361"/>
    </row>
    <row r="151" spans="1:29" ht="12" customHeight="1">
      <c r="A151" s="366"/>
      <c r="B151" s="367"/>
      <c r="C151" s="367"/>
      <c r="D151" s="367"/>
      <c r="E151" s="367"/>
      <c r="F151" s="372"/>
      <c r="G151" s="372"/>
      <c r="H151" s="372"/>
      <c r="I151" s="372"/>
      <c r="J151" s="372"/>
      <c r="K151" s="372"/>
      <c r="L151" s="373"/>
      <c r="M151" s="178"/>
      <c r="N151" s="363"/>
      <c r="O151" s="329"/>
      <c r="P151" s="333"/>
      <c r="Q151" s="334"/>
      <c r="R151" s="334"/>
      <c r="S151" s="334"/>
      <c r="T151" s="334"/>
      <c r="U151" s="335"/>
      <c r="V151" s="336"/>
      <c r="W151" s="309"/>
      <c r="X151" s="311"/>
      <c r="Y151" s="311"/>
      <c r="Z151" s="359"/>
      <c r="AA151" s="360"/>
      <c r="AB151" s="360"/>
      <c r="AC151" s="361"/>
    </row>
    <row r="152" spans="1:29" ht="12" customHeight="1" thickBot="1">
      <c r="A152" s="368"/>
      <c r="B152" s="369"/>
      <c r="C152" s="369"/>
      <c r="D152" s="369"/>
      <c r="E152" s="369"/>
      <c r="F152" s="374"/>
      <c r="G152" s="374"/>
      <c r="H152" s="374"/>
      <c r="I152" s="374"/>
      <c r="J152" s="374"/>
      <c r="K152" s="374"/>
      <c r="L152" s="375"/>
      <c r="M152" s="178"/>
      <c r="N152" s="362"/>
      <c r="O152" s="329"/>
      <c r="P152" s="330"/>
      <c r="Q152" s="331"/>
      <c r="R152" s="331"/>
      <c r="S152" s="331"/>
      <c r="T152" s="331"/>
      <c r="U152" s="332"/>
      <c r="V152" s="336"/>
      <c r="W152" s="309"/>
      <c r="X152" s="311"/>
      <c r="Y152" s="311"/>
      <c r="Z152" s="359"/>
      <c r="AA152" s="360"/>
      <c r="AB152" s="360"/>
      <c r="AC152" s="361"/>
    </row>
    <row r="153" spans="1:29" ht="12" customHeight="1" thickBo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363"/>
      <c r="O153" s="329"/>
      <c r="P153" s="333"/>
      <c r="Q153" s="334"/>
      <c r="R153" s="334"/>
      <c r="S153" s="334"/>
      <c r="T153" s="334"/>
      <c r="U153" s="335"/>
      <c r="V153" s="336"/>
      <c r="W153" s="309"/>
      <c r="X153" s="311"/>
      <c r="Y153" s="311"/>
      <c r="Z153" s="359"/>
      <c r="AA153" s="360"/>
      <c r="AB153" s="360"/>
      <c r="AC153" s="361"/>
    </row>
    <row r="154" spans="1:29" s="213" customFormat="1" ht="24" customHeight="1">
      <c r="A154" s="344" t="s">
        <v>12</v>
      </c>
      <c r="B154" s="345"/>
      <c r="C154" s="357" t="s">
        <v>152</v>
      </c>
      <c r="D154" s="357"/>
      <c r="E154" s="357"/>
      <c r="F154" s="357"/>
      <c r="G154" s="357"/>
      <c r="H154" s="357"/>
      <c r="I154" s="358" t="s">
        <v>13</v>
      </c>
      <c r="J154" s="358"/>
      <c r="K154" s="197" t="s">
        <v>164</v>
      </c>
      <c r="L154" s="198" t="s">
        <v>35</v>
      </c>
      <c r="M154" s="199"/>
      <c r="N154" s="171"/>
      <c r="O154" s="170"/>
      <c r="P154" s="321"/>
      <c r="Q154" s="322"/>
      <c r="R154" s="322"/>
      <c r="S154" s="322"/>
      <c r="T154" s="322"/>
      <c r="U154" s="323"/>
      <c r="V154" s="168"/>
      <c r="W154" s="169"/>
      <c r="X154" s="324"/>
      <c r="Y154" s="324"/>
      <c r="Z154" s="276"/>
      <c r="AA154" s="278"/>
      <c r="AB154" s="278"/>
      <c r="AC154" s="279"/>
    </row>
    <row r="155" spans="1:29" s="213" customFormat="1" ht="24" customHeight="1" thickBot="1">
      <c r="A155" s="350" t="s">
        <v>14</v>
      </c>
      <c r="B155" s="351"/>
      <c r="C155" s="352"/>
      <c r="D155" s="352"/>
      <c r="E155" s="352"/>
      <c r="F155" s="352"/>
      <c r="G155" s="353" t="s">
        <v>15</v>
      </c>
      <c r="H155" s="342"/>
      <c r="I155" s="354"/>
      <c r="J155" s="355" t="s">
        <v>164</v>
      </c>
      <c r="K155" s="355"/>
      <c r="L155" s="356"/>
      <c r="M155" s="199"/>
      <c r="N155" s="171"/>
      <c r="O155" s="170"/>
      <c r="P155" s="321"/>
      <c r="Q155" s="322"/>
      <c r="R155" s="322"/>
      <c r="S155" s="322"/>
      <c r="T155" s="322"/>
      <c r="U155" s="323"/>
      <c r="V155" s="136"/>
      <c r="W155" s="169"/>
      <c r="X155" s="324"/>
      <c r="Y155" s="324"/>
      <c r="Z155" s="276"/>
      <c r="AA155" s="278"/>
      <c r="AB155" s="278"/>
      <c r="AC155" s="279"/>
    </row>
    <row r="156" spans="1:29" s="213" customFormat="1" ht="24" customHeight="1">
      <c r="A156" s="344" t="s">
        <v>16</v>
      </c>
      <c r="B156" s="345"/>
      <c r="C156" s="346"/>
      <c r="D156" s="346"/>
      <c r="E156" s="346"/>
      <c r="F156" s="347"/>
      <c r="G156" s="348" t="s">
        <v>18</v>
      </c>
      <c r="H156" s="348"/>
      <c r="I156" s="348"/>
      <c r="J156" s="348"/>
      <c r="K156" s="348"/>
      <c r="L156" s="349"/>
      <c r="M156" s="199"/>
      <c r="N156" s="171"/>
      <c r="O156" s="170"/>
      <c r="P156" s="321"/>
      <c r="Q156" s="322"/>
      <c r="R156" s="322"/>
      <c r="S156" s="322"/>
      <c r="T156" s="322"/>
      <c r="U156" s="323"/>
      <c r="V156" s="168"/>
      <c r="W156" s="169"/>
      <c r="X156" s="324"/>
      <c r="Y156" s="324"/>
      <c r="Z156" s="276"/>
      <c r="AA156" s="278"/>
      <c r="AB156" s="278"/>
      <c r="AC156" s="279"/>
    </row>
    <row r="157" spans="1:29" s="213" customFormat="1" ht="24" customHeight="1" thickBot="1">
      <c r="A157" s="338" t="s">
        <v>17</v>
      </c>
      <c r="B157" s="339"/>
      <c r="C157" s="340"/>
      <c r="D157" s="340"/>
      <c r="E157" s="340"/>
      <c r="F157" s="341"/>
      <c r="G157" s="342" t="s">
        <v>19</v>
      </c>
      <c r="H157" s="342"/>
      <c r="I157" s="342"/>
      <c r="J157" s="342"/>
      <c r="K157" s="342"/>
      <c r="L157" s="343"/>
      <c r="M157" s="199"/>
      <c r="N157" s="171"/>
      <c r="O157" s="170"/>
      <c r="P157" s="321"/>
      <c r="Q157" s="322"/>
      <c r="R157" s="322"/>
      <c r="S157" s="322"/>
      <c r="T157" s="322"/>
      <c r="U157" s="323"/>
      <c r="V157" s="168"/>
      <c r="W157" s="169"/>
      <c r="X157" s="324"/>
      <c r="Y157" s="324"/>
      <c r="Z157" s="276"/>
      <c r="AA157" s="278"/>
      <c r="AB157" s="278"/>
      <c r="AC157" s="279"/>
    </row>
    <row r="158" spans="1:29" s="213" customFormat="1" ht="12" customHeight="1" thickBot="1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328"/>
      <c r="O158" s="329"/>
      <c r="P158" s="330"/>
      <c r="Q158" s="331"/>
      <c r="R158" s="331"/>
      <c r="S158" s="331"/>
      <c r="T158" s="331"/>
      <c r="U158" s="332"/>
      <c r="V158" s="336"/>
      <c r="W158" s="337"/>
      <c r="X158" s="311"/>
      <c r="Y158" s="311"/>
      <c r="Z158" s="276"/>
      <c r="AA158" s="278"/>
      <c r="AB158" s="278"/>
      <c r="AC158" s="279"/>
    </row>
    <row r="159" spans="1:29" s="213" customFormat="1" ht="12" customHeight="1">
      <c r="A159" s="316" t="s">
        <v>20</v>
      </c>
      <c r="B159" s="317"/>
      <c r="C159" s="317"/>
      <c r="D159" s="317"/>
      <c r="E159" s="317"/>
      <c r="F159" s="318"/>
      <c r="G159" s="319" t="s">
        <v>21</v>
      </c>
      <c r="H159" s="317"/>
      <c r="I159" s="317"/>
      <c r="J159" s="317"/>
      <c r="K159" s="317"/>
      <c r="L159" s="320"/>
      <c r="M159" s="199"/>
      <c r="N159" s="328"/>
      <c r="O159" s="329"/>
      <c r="P159" s="333"/>
      <c r="Q159" s="334"/>
      <c r="R159" s="334"/>
      <c r="S159" s="334"/>
      <c r="T159" s="334"/>
      <c r="U159" s="335"/>
      <c r="V159" s="336"/>
      <c r="W159" s="337"/>
      <c r="X159" s="311"/>
      <c r="Y159" s="311"/>
      <c r="Z159" s="313"/>
      <c r="AA159" s="314"/>
      <c r="AB159" s="314"/>
      <c r="AC159" s="315"/>
    </row>
    <row r="160" spans="1:29" s="213" customFormat="1" ht="24" customHeight="1">
      <c r="A160" s="200"/>
      <c r="B160" s="201"/>
      <c r="C160" s="201"/>
      <c r="D160" s="201"/>
      <c r="E160" s="201"/>
      <c r="F160" s="202"/>
      <c r="G160" s="201"/>
      <c r="H160" s="201"/>
      <c r="I160" s="201"/>
      <c r="J160" s="201"/>
      <c r="K160" s="201"/>
      <c r="L160" s="203"/>
      <c r="M160" s="199"/>
      <c r="N160" s="171"/>
      <c r="O160" s="170"/>
      <c r="P160" s="321"/>
      <c r="Q160" s="322"/>
      <c r="R160" s="322"/>
      <c r="S160" s="322"/>
      <c r="T160" s="322"/>
      <c r="U160" s="323"/>
      <c r="V160" s="168"/>
      <c r="W160" s="123"/>
      <c r="X160" s="324"/>
      <c r="Y160" s="324"/>
      <c r="Z160" s="325">
        <v>0</v>
      </c>
      <c r="AA160" s="326"/>
      <c r="AB160" s="326"/>
      <c r="AC160" s="327"/>
    </row>
    <row r="161" spans="1:29" s="213" customFormat="1" ht="12" customHeight="1" thickBot="1">
      <c r="A161" s="204"/>
      <c r="B161" s="205"/>
      <c r="C161" s="205"/>
      <c r="D161" s="205"/>
      <c r="E161" s="205"/>
      <c r="F161" s="206"/>
      <c r="G161" s="205"/>
      <c r="H161" s="205"/>
      <c r="I161" s="205"/>
      <c r="J161" s="205"/>
      <c r="K161" s="205"/>
      <c r="L161" s="207"/>
      <c r="M161" s="199"/>
      <c r="N161" s="297"/>
      <c r="O161" s="299"/>
      <c r="P161" s="301" t="s">
        <v>34</v>
      </c>
      <c r="Q161" s="302"/>
      <c r="R161" s="302"/>
      <c r="S161" s="302"/>
      <c r="T161" s="302"/>
      <c r="U161" s="303"/>
      <c r="V161" s="307"/>
      <c r="W161" s="309"/>
      <c r="X161" s="311"/>
      <c r="Y161" s="311"/>
      <c r="Z161" s="276"/>
      <c r="AA161" s="277"/>
      <c r="AB161" s="278"/>
      <c r="AC161" s="279"/>
    </row>
    <row r="162" spans="1:29" s="213" customFormat="1" ht="12" customHeight="1" thickBot="1">
      <c r="A162" s="199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298"/>
      <c r="O162" s="300"/>
      <c r="P162" s="304"/>
      <c r="Q162" s="305"/>
      <c r="R162" s="305"/>
      <c r="S162" s="305"/>
      <c r="T162" s="305"/>
      <c r="U162" s="306"/>
      <c r="V162" s="308"/>
      <c r="W162" s="310"/>
      <c r="X162" s="312"/>
      <c r="Y162" s="312"/>
      <c r="Z162" s="280"/>
      <c r="AA162" s="281"/>
      <c r="AB162" s="281"/>
      <c r="AC162" s="282"/>
    </row>
    <row r="163" spans="1:29" s="213" customFormat="1" ht="24" customHeight="1" thickBot="1">
      <c r="A163" s="239" t="s">
        <v>22</v>
      </c>
      <c r="B163" s="242"/>
      <c r="C163" s="243"/>
      <c r="D163" s="243"/>
      <c r="E163" s="243"/>
      <c r="F163" s="243"/>
      <c r="G163" s="243"/>
      <c r="H163" s="244"/>
      <c r="I163" s="208"/>
      <c r="J163" s="245"/>
      <c r="K163" s="245"/>
      <c r="L163" s="246"/>
      <c r="M163" s="199"/>
      <c r="N163" s="283" t="s">
        <v>3</v>
      </c>
      <c r="O163" s="284"/>
      <c r="P163" s="285"/>
      <c r="Q163" s="286" t="s">
        <v>166</v>
      </c>
      <c r="R163" s="287"/>
      <c r="S163" s="288"/>
      <c r="T163" s="289"/>
      <c r="U163" s="290" t="s">
        <v>33</v>
      </c>
      <c r="V163" s="290"/>
      <c r="W163" s="291"/>
      <c r="X163" s="292"/>
      <c r="Y163" s="293"/>
      <c r="Z163" s="293"/>
      <c r="AA163" s="293"/>
      <c r="AB163" s="293"/>
      <c r="AC163" s="294"/>
    </row>
    <row r="164" spans="1:29" s="213" customFormat="1">
      <c r="A164" s="240"/>
      <c r="B164" s="209" t="s">
        <v>36</v>
      </c>
      <c r="C164" s="295"/>
      <c r="D164" s="295"/>
      <c r="E164" s="295"/>
      <c r="F164" s="295"/>
      <c r="G164" s="295"/>
      <c r="H164" s="295"/>
      <c r="I164" s="295"/>
      <c r="J164" s="295"/>
      <c r="K164" s="295"/>
      <c r="L164" s="296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210"/>
      <c r="Y164" s="199"/>
      <c r="Z164" s="199"/>
      <c r="AA164" s="199"/>
      <c r="AB164" s="199"/>
      <c r="AC164" s="199"/>
    </row>
    <row r="165" spans="1:29" s="213" customFormat="1" ht="10.8" customHeight="1">
      <c r="A165" s="240"/>
      <c r="B165" s="264" t="s">
        <v>26</v>
      </c>
      <c r="C165" s="266"/>
      <c r="D165" s="266"/>
      <c r="E165" s="266"/>
      <c r="F165" s="266"/>
      <c r="G165" s="266"/>
      <c r="H165" s="266"/>
      <c r="I165" s="266"/>
      <c r="J165" s="266"/>
      <c r="K165" s="266"/>
      <c r="L165" s="267"/>
      <c r="M165" s="199"/>
      <c r="N165" s="199"/>
      <c r="O165" s="199"/>
      <c r="P165" s="199"/>
      <c r="Q165" s="199"/>
      <c r="R165" s="270"/>
      <c r="S165" s="270"/>
      <c r="T165" s="211" t="s">
        <v>147</v>
      </c>
      <c r="U165" s="211" t="s">
        <v>148</v>
      </c>
      <c r="V165" s="211" t="s">
        <v>148</v>
      </c>
      <c r="W165" s="211" t="s">
        <v>149</v>
      </c>
      <c r="X165" s="211"/>
      <c r="Y165" s="272" t="s">
        <v>150</v>
      </c>
      <c r="Z165" s="273"/>
      <c r="AA165" s="274" t="s">
        <v>151</v>
      </c>
      <c r="AB165" s="275"/>
      <c r="AC165" s="273"/>
    </row>
    <row r="166" spans="1:29" s="213" customFormat="1" ht="6.6" customHeight="1">
      <c r="A166" s="241"/>
      <c r="B166" s="265"/>
      <c r="C166" s="268"/>
      <c r="D166" s="268"/>
      <c r="E166" s="268"/>
      <c r="F166" s="268"/>
      <c r="G166" s="268"/>
      <c r="H166" s="268"/>
      <c r="I166" s="268"/>
      <c r="J166" s="268"/>
      <c r="K166" s="268"/>
      <c r="L166" s="269"/>
      <c r="M166" s="199"/>
      <c r="N166" s="199"/>
      <c r="O166" s="199"/>
      <c r="P166" s="199"/>
      <c r="Q166" s="199"/>
      <c r="R166" s="270"/>
      <c r="S166" s="270"/>
      <c r="T166" s="252"/>
      <c r="U166" s="252"/>
      <c r="V166" s="252"/>
      <c r="W166" s="252"/>
      <c r="X166" s="252"/>
      <c r="Y166" s="255"/>
      <c r="Z166" s="256"/>
      <c r="AA166" s="255"/>
      <c r="AB166" s="261"/>
      <c r="AC166" s="256"/>
    </row>
    <row r="167" spans="1:29" s="213" customFormat="1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270"/>
      <c r="S167" s="270"/>
      <c r="T167" s="253"/>
      <c r="U167" s="253"/>
      <c r="V167" s="253"/>
      <c r="W167" s="253"/>
      <c r="X167" s="253"/>
      <c r="Y167" s="257"/>
      <c r="Z167" s="258"/>
      <c r="AA167" s="257"/>
      <c r="AB167" s="262"/>
      <c r="AC167" s="258"/>
    </row>
    <row r="168" spans="1:29" ht="20.25" customHeight="1">
      <c r="A168" s="212" t="s">
        <v>27</v>
      </c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71"/>
      <c r="S168" s="271"/>
      <c r="T168" s="254"/>
      <c r="U168" s="254"/>
      <c r="V168" s="254"/>
      <c r="W168" s="254"/>
      <c r="X168" s="254"/>
      <c r="Y168" s="259"/>
      <c r="Z168" s="260"/>
      <c r="AA168" s="259"/>
      <c r="AB168" s="263"/>
      <c r="AC168" s="260"/>
    </row>
  </sheetData>
  <mergeCells count="568">
    <mergeCell ref="A2:C2"/>
    <mergeCell ref="M2:T3"/>
    <mergeCell ref="X2:AC2"/>
    <mergeCell ref="M4:T5"/>
    <mergeCell ref="AA4:AC4"/>
    <mergeCell ref="A5:L6"/>
    <mergeCell ref="U5:U6"/>
    <mergeCell ref="V5:AA6"/>
    <mergeCell ref="B12:C13"/>
    <mergeCell ref="D12:S13"/>
    <mergeCell ref="U12:U13"/>
    <mergeCell ref="V12:W13"/>
    <mergeCell ref="X12:X13"/>
    <mergeCell ref="Y12:AB13"/>
    <mergeCell ref="U7:U9"/>
    <mergeCell ref="V7:AB9"/>
    <mergeCell ref="B9:C10"/>
    <mergeCell ref="D9:H10"/>
    <mergeCell ref="I9:I10"/>
    <mergeCell ref="Q9:R10"/>
    <mergeCell ref="V10:AA11"/>
    <mergeCell ref="V2:W2"/>
    <mergeCell ref="W16:W17"/>
    <mergeCell ref="X16:Y17"/>
    <mergeCell ref="Z16:AC17"/>
    <mergeCell ref="A18:E20"/>
    <mergeCell ref="F18:L20"/>
    <mergeCell ref="N18:N19"/>
    <mergeCell ref="O18:O19"/>
    <mergeCell ref="P18:U19"/>
    <mergeCell ref="V18:V19"/>
    <mergeCell ref="W18:W19"/>
    <mergeCell ref="A15:E17"/>
    <mergeCell ref="F15:L17"/>
    <mergeCell ref="N15:O15"/>
    <mergeCell ref="P15:U15"/>
    <mergeCell ref="X15:Y15"/>
    <mergeCell ref="Z15:AC15"/>
    <mergeCell ref="N16:N17"/>
    <mergeCell ref="O16:O17"/>
    <mergeCell ref="P16:U17"/>
    <mergeCell ref="V16:V17"/>
    <mergeCell ref="X18:Y19"/>
    <mergeCell ref="Z18:AC19"/>
    <mergeCell ref="N20:N21"/>
    <mergeCell ref="O20:O21"/>
    <mergeCell ref="P20:U21"/>
    <mergeCell ref="V20:V21"/>
    <mergeCell ref="W20:W21"/>
    <mergeCell ref="X20:Y21"/>
    <mergeCell ref="Z20:AC21"/>
    <mergeCell ref="W22:W23"/>
    <mergeCell ref="X22:Y23"/>
    <mergeCell ref="Z22:AC23"/>
    <mergeCell ref="A24:E26"/>
    <mergeCell ref="F24:L26"/>
    <mergeCell ref="N24:N25"/>
    <mergeCell ref="O24:O25"/>
    <mergeCell ref="P24:U25"/>
    <mergeCell ref="V24:V25"/>
    <mergeCell ref="W24:W25"/>
    <mergeCell ref="A21:E23"/>
    <mergeCell ref="F21:L23"/>
    <mergeCell ref="N22:N23"/>
    <mergeCell ref="O22:O23"/>
    <mergeCell ref="P22:U23"/>
    <mergeCell ref="V22:V23"/>
    <mergeCell ref="A28:B28"/>
    <mergeCell ref="C28:H28"/>
    <mergeCell ref="I28:J28"/>
    <mergeCell ref="P28:U28"/>
    <mergeCell ref="X28:Y28"/>
    <mergeCell ref="Z28:AC28"/>
    <mergeCell ref="X24:Y25"/>
    <mergeCell ref="Z24:AC25"/>
    <mergeCell ref="N26:N27"/>
    <mergeCell ref="O26:O27"/>
    <mergeCell ref="P26:U27"/>
    <mergeCell ref="V26:V27"/>
    <mergeCell ref="W26:W27"/>
    <mergeCell ref="X26:Y27"/>
    <mergeCell ref="Z26:AC27"/>
    <mergeCell ref="A31:B31"/>
    <mergeCell ref="C31:F31"/>
    <mergeCell ref="G31:L31"/>
    <mergeCell ref="P31:U31"/>
    <mergeCell ref="X31:Y31"/>
    <mergeCell ref="Z31:AC31"/>
    <mergeCell ref="Z29:AC29"/>
    <mergeCell ref="A30:B30"/>
    <mergeCell ref="C30:F30"/>
    <mergeCell ref="G30:L30"/>
    <mergeCell ref="P30:U30"/>
    <mergeCell ref="X30:Y30"/>
    <mergeCell ref="Z30:AC30"/>
    <mergeCell ref="A29:B29"/>
    <mergeCell ref="C29:F29"/>
    <mergeCell ref="G29:I29"/>
    <mergeCell ref="J29:L29"/>
    <mergeCell ref="P29:U29"/>
    <mergeCell ref="X29:Y29"/>
    <mergeCell ref="Z32:AC33"/>
    <mergeCell ref="A33:F33"/>
    <mergeCell ref="G33:L33"/>
    <mergeCell ref="P34:U34"/>
    <mergeCell ref="X34:Y34"/>
    <mergeCell ref="Z34:AC34"/>
    <mergeCell ref="N32:N33"/>
    <mergeCell ref="O32:O33"/>
    <mergeCell ref="P32:U33"/>
    <mergeCell ref="V32:V33"/>
    <mergeCell ref="W32:W33"/>
    <mergeCell ref="X32:Y33"/>
    <mergeCell ref="Z35:AC36"/>
    <mergeCell ref="A37:A40"/>
    <mergeCell ref="B37:H37"/>
    <mergeCell ref="J37:L37"/>
    <mergeCell ref="N37:P37"/>
    <mergeCell ref="Q37:R37"/>
    <mergeCell ref="S37:T37"/>
    <mergeCell ref="U37:W37"/>
    <mergeCell ref="X37:AC37"/>
    <mergeCell ref="C38:L38"/>
    <mergeCell ref="N35:N36"/>
    <mergeCell ref="O35:O36"/>
    <mergeCell ref="P35:U36"/>
    <mergeCell ref="V35:V36"/>
    <mergeCell ref="W35:W36"/>
    <mergeCell ref="X35:Y36"/>
    <mergeCell ref="X40:X42"/>
    <mergeCell ref="Y40:Z42"/>
    <mergeCell ref="AA40:AC42"/>
    <mergeCell ref="B39:B40"/>
    <mergeCell ref="C39:L40"/>
    <mergeCell ref="R39:R42"/>
    <mergeCell ref="S39:S42"/>
    <mergeCell ref="Y39:Z39"/>
    <mergeCell ref="AA39:AC39"/>
    <mergeCell ref="T40:T42"/>
    <mergeCell ref="U40:U42"/>
    <mergeCell ref="V40:V42"/>
    <mergeCell ref="W40:W42"/>
    <mergeCell ref="Q51:R52"/>
    <mergeCell ref="V52:AA53"/>
    <mergeCell ref="B54:C55"/>
    <mergeCell ref="D54:S55"/>
    <mergeCell ref="U54:U55"/>
    <mergeCell ref="V54:W55"/>
    <mergeCell ref="X54:X55"/>
    <mergeCell ref="Y54:AB55"/>
    <mergeCell ref="M46:T47"/>
    <mergeCell ref="AA46:AC46"/>
    <mergeCell ref="A47:L48"/>
    <mergeCell ref="U47:U48"/>
    <mergeCell ref="V47:AA48"/>
    <mergeCell ref="U49:U51"/>
    <mergeCell ref="V49:AB51"/>
    <mergeCell ref="B51:C52"/>
    <mergeCell ref="D51:H52"/>
    <mergeCell ref="I51:I52"/>
    <mergeCell ref="A44:C44"/>
    <mergeCell ref="W58:W59"/>
    <mergeCell ref="X58:Y59"/>
    <mergeCell ref="Z58:AC59"/>
    <mergeCell ref="A60:E62"/>
    <mergeCell ref="F60:L62"/>
    <mergeCell ref="N60:N61"/>
    <mergeCell ref="O60:O61"/>
    <mergeCell ref="P60:U61"/>
    <mergeCell ref="V60:V61"/>
    <mergeCell ref="W60:W61"/>
    <mergeCell ref="A57:E59"/>
    <mergeCell ref="F57:L59"/>
    <mergeCell ref="N57:O57"/>
    <mergeCell ref="P57:U57"/>
    <mergeCell ref="X57:Y57"/>
    <mergeCell ref="Z57:AC57"/>
    <mergeCell ref="N58:N59"/>
    <mergeCell ref="O58:O59"/>
    <mergeCell ref="P58:U59"/>
    <mergeCell ref="V58:V59"/>
    <mergeCell ref="X60:Y61"/>
    <mergeCell ref="Z60:AC61"/>
    <mergeCell ref="N62:N63"/>
    <mergeCell ref="O62:O63"/>
    <mergeCell ref="P62:U63"/>
    <mergeCell ref="V62:V63"/>
    <mergeCell ref="W62:W63"/>
    <mergeCell ref="X62:Y63"/>
    <mergeCell ref="Z62:AC63"/>
    <mergeCell ref="W64:W65"/>
    <mergeCell ref="X64:Y65"/>
    <mergeCell ref="Z64:AC65"/>
    <mergeCell ref="A66:E68"/>
    <mergeCell ref="F66:L68"/>
    <mergeCell ref="N66:N67"/>
    <mergeCell ref="O66:O67"/>
    <mergeCell ref="P66:U67"/>
    <mergeCell ref="V66:V67"/>
    <mergeCell ref="W66:W67"/>
    <mergeCell ref="A63:E65"/>
    <mergeCell ref="F63:L65"/>
    <mergeCell ref="N64:N65"/>
    <mergeCell ref="O64:O65"/>
    <mergeCell ref="P64:U65"/>
    <mergeCell ref="V64:V65"/>
    <mergeCell ref="A70:B70"/>
    <mergeCell ref="C70:H70"/>
    <mergeCell ref="I70:J70"/>
    <mergeCell ref="P70:U70"/>
    <mergeCell ref="X70:Y70"/>
    <mergeCell ref="Z70:AC70"/>
    <mergeCell ref="X66:Y67"/>
    <mergeCell ref="Z66:AC67"/>
    <mergeCell ref="N68:N69"/>
    <mergeCell ref="O68:O69"/>
    <mergeCell ref="P68:U69"/>
    <mergeCell ref="V68:V69"/>
    <mergeCell ref="W68:W69"/>
    <mergeCell ref="X68:Y69"/>
    <mergeCell ref="Z68:AC69"/>
    <mergeCell ref="A73:B73"/>
    <mergeCell ref="C73:F73"/>
    <mergeCell ref="G73:L73"/>
    <mergeCell ref="P73:U73"/>
    <mergeCell ref="X73:Y73"/>
    <mergeCell ref="Z73:AC73"/>
    <mergeCell ref="Z71:AC71"/>
    <mergeCell ref="A72:B72"/>
    <mergeCell ref="C72:F72"/>
    <mergeCell ref="G72:L72"/>
    <mergeCell ref="P72:U72"/>
    <mergeCell ref="X72:Y72"/>
    <mergeCell ref="Z72:AC72"/>
    <mergeCell ref="A71:B71"/>
    <mergeCell ref="C71:F71"/>
    <mergeCell ref="G71:I71"/>
    <mergeCell ref="J71:L71"/>
    <mergeCell ref="P71:U71"/>
    <mergeCell ref="X71:Y71"/>
    <mergeCell ref="Z74:AC75"/>
    <mergeCell ref="A75:F75"/>
    <mergeCell ref="G75:L75"/>
    <mergeCell ref="P76:U76"/>
    <mergeCell ref="X76:Y76"/>
    <mergeCell ref="Z76:AC76"/>
    <mergeCell ref="N74:N75"/>
    <mergeCell ref="O74:O75"/>
    <mergeCell ref="P74:U75"/>
    <mergeCell ref="V74:V75"/>
    <mergeCell ref="W74:W75"/>
    <mergeCell ref="X74:Y75"/>
    <mergeCell ref="Z77:AC78"/>
    <mergeCell ref="A79:A82"/>
    <mergeCell ref="B79:H79"/>
    <mergeCell ref="J79:L79"/>
    <mergeCell ref="N79:P79"/>
    <mergeCell ref="Q79:R79"/>
    <mergeCell ref="S79:T79"/>
    <mergeCell ref="U79:W79"/>
    <mergeCell ref="X79:AC79"/>
    <mergeCell ref="C80:L80"/>
    <mergeCell ref="N77:N78"/>
    <mergeCell ref="O77:O78"/>
    <mergeCell ref="P77:U78"/>
    <mergeCell ref="V77:V78"/>
    <mergeCell ref="W77:W78"/>
    <mergeCell ref="X77:Y78"/>
    <mergeCell ref="X82:X84"/>
    <mergeCell ref="Y82:Z84"/>
    <mergeCell ref="AA82:AC84"/>
    <mergeCell ref="A86:C86"/>
    <mergeCell ref="M86:T87"/>
    <mergeCell ref="X86:AC86"/>
    <mergeCell ref="B81:B82"/>
    <mergeCell ref="C81:L82"/>
    <mergeCell ref="R81:R84"/>
    <mergeCell ref="S81:S84"/>
    <mergeCell ref="Y81:Z81"/>
    <mergeCell ref="AA81:AC81"/>
    <mergeCell ref="T82:T84"/>
    <mergeCell ref="U82:U84"/>
    <mergeCell ref="V82:V84"/>
    <mergeCell ref="W82:W84"/>
    <mergeCell ref="Q93:R94"/>
    <mergeCell ref="V94:AA95"/>
    <mergeCell ref="B96:C97"/>
    <mergeCell ref="D96:S97"/>
    <mergeCell ref="U96:U97"/>
    <mergeCell ref="V96:W97"/>
    <mergeCell ref="X96:X97"/>
    <mergeCell ref="Y96:AB97"/>
    <mergeCell ref="M88:T89"/>
    <mergeCell ref="AA88:AC88"/>
    <mergeCell ref="A89:L90"/>
    <mergeCell ref="U89:U90"/>
    <mergeCell ref="V89:AA90"/>
    <mergeCell ref="U91:U93"/>
    <mergeCell ref="V91:AB93"/>
    <mergeCell ref="B93:C94"/>
    <mergeCell ref="D93:H94"/>
    <mergeCell ref="I93:I94"/>
    <mergeCell ref="W100:W101"/>
    <mergeCell ref="X100:Y101"/>
    <mergeCell ref="Z100:AC101"/>
    <mergeCell ref="A102:E104"/>
    <mergeCell ref="F102:L104"/>
    <mergeCell ref="N102:N103"/>
    <mergeCell ref="O102:O103"/>
    <mergeCell ref="P102:U103"/>
    <mergeCell ref="V102:V103"/>
    <mergeCell ref="W102:W103"/>
    <mergeCell ref="A99:E101"/>
    <mergeCell ref="F99:L101"/>
    <mergeCell ref="N99:O99"/>
    <mergeCell ref="P99:U99"/>
    <mergeCell ref="X99:Y99"/>
    <mergeCell ref="Z99:AC99"/>
    <mergeCell ref="N100:N101"/>
    <mergeCell ref="O100:O101"/>
    <mergeCell ref="P100:U101"/>
    <mergeCell ref="V100:V101"/>
    <mergeCell ref="X102:Y103"/>
    <mergeCell ref="Z102:AC103"/>
    <mergeCell ref="N104:N105"/>
    <mergeCell ref="O104:O105"/>
    <mergeCell ref="P104:U105"/>
    <mergeCell ref="V104:V105"/>
    <mergeCell ref="W104:W105"/>
    <mergeCell ref="X104:Y105"/>
    <mergeCell ref="Z104:AC105"/>
    <mergeCell ref="W106:W107"/>
    <mergeCell ref="X106:Y107"/>
    <mergeCell ref="Z106:AC107"/>
    <mergeCell ref="A108:E110"/>
    <mergeCell ref="F108:L110"/>
    <mergeCell ref="N108:N109"/>
    <mergeCell ref="O108:O109"/>
    <mergeCell ref="P108:U109"/>
    <mergeCell ref="V108:V109"/>
    <mergeCell ref="W108:W109"/>
    <mergeCell ref="A105:E107"/>
    <mergeCell ref="F105:L107"/>
    <mergeCell ref="N106:N107"/>
    <mergeCell ref="O106:O107"/>
    <mergeCell ref="P106:U107"/>
    <mergeCell ref="V106:V107"/>
    <mergeCell ref="A112:B112"/>
    <mergeCell ref="C112:H112"/>
    <mergeCell ref="I112:J112"/>
    <mergeCell ref="P112:U112"/>
    <mergeCell ref="X112:Y112"/>
    <mergeCell ref="Z112:AC112"/>
    <mergeCell ref="X108:Y109"/>
    <mergeCell ref="Z108:AC109"/>
    <mergeCell ref="N110:N111"/>
    <mergeCell ref="O110:O111"/>
    <mergeCell ref="P110:U111"/>
    <mergeCell ref="V110:V111"/>
    <mergeCell ref="W110:W111"/>
    <mergeCell ref="X110:Y111"/>
    <mergeCell ref="Z110:AC111"/>
    <mergeCell ref="A115:B115"/>
    <mergeCell ref="C115:F115"/>
    <mergeCell ref="G115:L115"/>
    <mergeCell ref="P115:U115"/>
    <mergeCell ref="X115:Y115"/>
    <mergeCell ref="Z115:AC115"/>
    <mergeCell ref="Z113:AC113"/>
    <mergeCell ref="A114:B114"/>
    <mergeCell ref="C114:F114"/>
    <mergeCell ref="G114:L114"/>
    <mergeCell ref="P114:U114"/>
    <mergeCell ref="X114:Y114"/>
    <mergeCell ref="Z114:AC114"/>
    <mergeCell ref="A113:B113"/>
    <mergeCell ref="C113:F113"/>
    <mergeCell ref="G113:I113"/>
    <mergeCell ref="J113:L113"/>
    <mergeCell ref="P113:U113"/>
    <mergeCell ref="X113:Y113"/>
    <mergeCell ref="Z116:AC117"/>
    <mergeCell ref="A117:F117"/>
    <mergeCell ref="G117:L117"/>
    <mergeCell ref="P118:U118"/>
    <mergeCell ref="X118:Y118"/>
    <mergeCell ref="Z118:AC118"/>
    <mergeCell ref="N116:N117"/>
    <mergeCell ref="O116:O117"/>
    <mergeCell ref="P116:U117"/>
    <mergeCell ref="V116:V117"/>
    <mergeCell ref="W116:W117"/>
    <mergeCell ref="X116:Y117"/>
    <mergeCell ref="Z119:AC120"/>
    <mergeCell ref="A121:A124"/>
    <mergeCell ref="B121:H121"/>
    <mergeCell ref="J121:L121"/>
    <mergeCell ref="N121:P121"/>
    <mergeCell ref="Q121:R121"/>
    <mergeCell ref="S121:T121"/>
    <mergeCell ref="U121:W121"/>
    <mergeCell ref="X121:AC121"/>
    <mergeCell ref="C122:L122"/>
    <mergeCell ref="N119:N120"/>
    <mergeCell ref="O119:O120"/>
    <mergeCell ref="P119:U120"/>
    <mergeCell ref="V119:V120"/>
    <mergeCell ref="W119:W120"/>
    <mergeCell ref="X119:Y120"/>
    <mergeCell ref="X124:X126"/>
    <mergeCell ref="Y124:Z126"/>
    <mergeCell ref="AA124:AC126"/>
    <mergeCell ref="A128:C128"/>
    <mergeCell ref="M128:T129"/>
    <mergeCell ref="X128:AC128"/>
    <mergeCell ref="B123:B124"/>
    <mergeCell ref="C123:L124"/>
    <mergeCell ref="R123:R126"/>
    <mergeCell ref="S123:S126"/>
    <mergeCell ref="Y123:Z123"/>
    <mergeCell ref="AA123:AC123"/>
    <mergeCell ref="T124:T126"/>
    <mergeCell ref="U124:U126"/>
    <mergeCell ref="V124:V126"/>
    <mergeCell ref="W124:W126"/>
    <mergeCell ref="Q135:R136"/>
    <mergeCell ref="V136:AA137"/>
    <mergeCell ref="B138:C139"/>
    <mergeCell ref="D138:S139"/>
    <mergeCell ref="U138:U139"/>
    <mergeCell ref="V138:W139"/>
    <mergeCell ref="X138:X139"/>
    <mergeCell ref="Y138:AB139"/>
    <mergeCell ref="M130:T131"/>
    <mergeCell ref="AA130:AC130"/>
    <mergeCell ref="A131:L132"/>
    <mergeCell ref="U131:U132"/>
    <mergeCell ref="V131:AA132"/>
    <mergeCell ref="U133:U135"/>
    <mergeCell ref="V133:AB135"/>
    <mergeCell ref="B135:C136"/>
    <mergeCell ref="D135:H136"/>
    <mergeCell ref="I135:I136"/>
    <mergeCell ref="W142:W143"/>
    <mergeCell ref="X142:Y143"/>
    <mergeCell ref="Z142:AC143"/>
    <mergeCell ref="A144:E146"/>
    <mergeCell ref="F144:L146"/>
    <mergeCell ref="N144:N145"/>
    <mergeCell ref="O144:O145"/>
    <mergeCell ref="P144:U145"/>
    <mergeCell ref="V144:V145"/>
    <mergeCell ref="W144:W145"/>
    <mergeCell ref="A141:E143"/>
    <mergeCell ref="F141:L143"/>
    <mergeCell ref="N141:O141"/>
    <mergeCell ref="P141:U141"/>
    <mergeCell ref="X141:Y141"/>
    <mergeCell ref="Z141:AC141"/>
    <mergeCell ref="N142:N143"/>
    <mergeCell ref="O142:O143"/>
    <mergeCell ref="P142:U143"/>
    <mergeCell ref="V142:V143"/>
    <mergeCell ref="X144:Y145"/>
    <mergeCell ref="Z144:AC145"/>
    <mergeCell ref="N146:N147"/>
    <mergeCell ref="O146:O147"/>
    <mergeCell ref="P146:U147"/>
    <mergeCell ref="V146:V147"/>
    <mergeCell ref="W146:W147"/>
    <mergeCell ref="X146:Y147"/>
    <mergeCell ref="Z146:AC147"/>
    <mergeCell ref="W148:W149"/>
    <mergeCell ref="X148:Y149"/>
    <mergeCell ref="Z148:AC149"/>
    <mergeCell ref="A150:E152"/>
    <mergeCell ref="F150:L152"/>
    <mergeCell ref="N150:N151"/>
    <mergeCell ref="O150:O151"/>
    <mergeCell ref="P150:U151"/>
    <mergeCell ref="V150:V151"/>
    <mergeCell ref="W150:W151"/>
    <mergeCell ref="A147:E149"/>
    <mergeCell ref="F147:L149"/>
    <mergeCell ref="N148:N149"/>
    <mergeCell ref="O148:O149"/>
    <mergeCell ref="P148:U149"/>
    <mergeCell ref="V148:V149"/>
    <mergeCell ref="A154:B154"/>
    <mergeCell ref="C154:H154"/>
    <mergeCell ref="I154:J154"/>
    <mergeCell ref="P154:U154"/>
    <mergeCell ref="X154:Y154"/>
    <mergeCell ref="Z154:AC154"/>
    <mergeCell ref="X150:Y151"/>
    <mergeCell ref="Z150:AC151"/>
    <mergeCell ref="N152:N153"/>
    <mergeCell ref="O152:O153"/>
    <mergeCell ref="P152:U153"/>
    <mergeCell ref="V152:V153"/>
    <mergeCell ref="W152:W153"/>
    <mergeCell ref="X152:Y153"/>
    <mergeCell ref="Z152:AC153"/>
    <mergeCell ref="A157:B157"/>
    <mergeCell ref="C157:F157"/>
    <mergeCell ref="G157:L157"/>
    <mergeCell ref="P157:U157"/>
    <mergeCell ref="X157:Y157"/>
    <mergeCell ref="Z157:AC157"/>
    <mergeCell ref="Z155:AC155"/>
    <mergeCell ref="A156:B156"/>
    <mergeCell ref="C156:F156"/>
    <mergeCell ref="G156:L156"/>
    <mergeCell ref="P156:U156"/>
    <mergeCell ref="X156:Y156"/>
    <mergeCell ref="Z156:AC156"/>
    <mergeCell ref="A155:B155"/>
    <mergeCell ref="C155:F155"/>
    <mergeCell ref="G155:I155"/>
    <mergeCell ref="J155:L155"/>
    <mergeCell ref="P155:U155"/>
    <mergeCell ref="X155:Y155"/>
    <mergeCell ref="Z158:AC159"/>
    <mergeCell ref="A159:F159"/>
    <mergeCell ref="G159:L159"/>
    <mergeCell ref="P160:U160"/>
    <mergeCell ref="X160:Y160"/>
    <mergeCell ref="Z160:AC160"/>
    <mergeCell ref="N158:N159"/>
    <mergeCell ref="O158:O159"/>
    <mergeCell ref="P158:U159"/>
    <mergeCell ref="V158:V159"/>
    <mergeCell ref="W158:W159"/>
    <mergeCell ref="X158:Y159"/>
    <mergeCell ref="S163:T163"/>
    <mergeCell ref="U163:W163"/>
    <mergeCell ref="X163:AC163"/>
    <mergeCell ref="C164:L164"/>
    <mergeCell ref="N161:N162"/>
    <mergeCell ref="O161:O162"/>
    <mergeCell ref="P161:U162"/>
    <mergeCell ref="V161:V162"/>
    <mergeCell ref="W161:W162"/>
    <mergeCell ref="X161:Y162"/>
    <mergeCell ref="A163:A166"/>
    <mergeCell ref="B163:H163"/>
    <mergeCell ref="J163:L163"/>
    <mergeCell ref="M44:T45"/>
    <mergeCell ref="V44:W44"/>
    <mergeCell ref="X44:AC44"/>
    <mergeCell ref="V86:W86"/>
    <mergeCell ref="V128:W128"/>
    <mergeCell ref="X166:X168"/>
    <mergeCell ref="Y166:Z168"/>
    <mergeCell ref="AA166:AC168"/>
    <mergeCell ref="B165:B166"/>
    <mergeCell ref="C165:L166"/>
    <mergeCell ref="R165:R168"/>
    <mergeCell ref="S165:S168"/>
    <mergeCell ref="Y165:Z165"/>
    <mergeCell ref="AA165:AC165"/>
    <mergeCell ref="T166:T168"/>
    <mergeCell ref="U166:U168"/>
    <mergeCell ref="V166:V168"/>
    <mergeCell ref="W166:W168"/>
    <mergeCell ref="Z161:AC162"/>
    <mergeCell ref="N163:P163"/>
    <mergeCell ref="Q163:R163"/>
  </mergeCells>
  <phoneticPr fontId="3"/>
  <conditionalFormatting sqref="F21:L23">
    <cfRule type="cellIs" dxfId="146" priority="83" stopIfTrue="1" operator="equal">
      <formula>0</formula>
    </cfRule>
  </conditionalFormatting>
  <conditionalFormatting sqref="Z34:AC36 Z16:AC27 Z28:Z32">
    <cfRule type="cellIs" dxfId="145" priority="82" operator="equal">
      <formula>0</formula>
    </cfRule>
  </conditionalFormatting>
  <conditionalFormatting sqref="Z34:AC34">
    <cfRule type="cellIs" dxfId="144" priority="81" operator="equal">
      <formula>0</formula>
    </cfRule>
  </conditionalFormatting>
  <conditionalFormatting sqref="Q37">
    <cfRule type="cellIs" dxfId="143" priority="74" stopIfTrue="1" operator="equal">
      <formula>0</formula>
    </cfRule>
  </conditionalFormatting>
  <conditionalFormatting sqref="X37:AC37">
    <cfRule type="cellIs" dxfId="142" priority="76" stopIfTrue="1" operator="equal">
      <formula>0</formula>
    </cfRule>
    <cfRule type="cellIs" dxfId="141" priority="77" stopIfTrue="1" operator="equal">
      <formula>0</formula>
    </cfRule>
  </conditionalFormatting>
  <conditionalFormatting sqref="S37">
    <cfRule type="cellIs" dxfId="140" priority="75" stopIfTrue="1" operator="equal">
      <formula>0</formula>
    </cfRule>
  </conditionalFormatting>
  <conditionalFormatting sqref="F63:L65">
    <cfRule type="cellIs" dxfId="139" priority="21" stopIfTrue="1" operator="equal">
      <formula>0</formula>
    </cfRule>
  </conditionalFormatting>
  <conditionalFormatting sqref="Z76:AC78 Z58:AC69 Z70:Z74">
    <cfRule type="cellIs" dxfId="138" priority="20" operator="equal">
      <formula>0</formula>
    </cfRule>
  </conditionalFormatting>
  <conditionalFormatting sqref="Z76:AC76">
    <cfRule type="cellIs" dxfId="137" priority="19" operator="equal">
      <formula>0</formula>
    </cfRule>
  </conditionalFormatting>
  <conditionalFormatting sqref="Q79">
    <cfRule type="cellIs" dxfId="136" priority="15" stopIfTrue="1" operator="equal">
      <formula>0</formula>
    </cfRule>
  </conditionalFormatting>
  <conditionalFormatting sqref="X79:AC79">
    <cfRule type="cellIs" dxfId="135" priority="17" stopIfTrue="1" operator="equal">
      <formula>0</formula>
    </cfRule>
    <cfRule type="cellIs" dxfId="134" priority="18" stopIfTrue="1" operator="equal">
      <formula>0</formula>
    </cfRule>
  </conditionalFormatting>
  <conditionalFormatting sqref="S79">
    <cfRule type="cellIs" dxfId="133" priority="16" stopIfTrue="1" operator="equal">
      <formula>0</formula>
    </cfRule>
  </conditionalFormatting>
  <conditionalFormatting sqref="F105:L107">
    <cfRule type="cellIs" dxfId="132" priority="14" stopIfTrue="1" operator="equal">
      <formula>0</formula>
    </cfRule>
  </conditionalFormatting>
  <conditionalFormatting sqref="Z118:AC120 Z100:AC111 Z112:Z116">
    <cfRule type="cellIs" dxfId="131" priority="13" operator="equal">
      <formula>0</formula>
    </cfRule>
  </conditionalFormatting>
  <conditionalFormatting sqref="Z118:AC118">
    <cfRule type="cellIs" dxfId="130" priority="12" operator="equal">
      <formula>0</formula>
    </cfRule>
  </conditionalFormatting>
  <conditionalFormatting sqref="Q121">
    <cfRule type="cellIs" dxfId="129" priority="8" stopIfTrue="1" operator="equal">
      <formula>0</formula>
    </cfRule>
  </conditionalFormatting>
  <conditionalFormatting sqref="X121:AC121">
    <cfRule type="cellIs" dxfId="128" priority="10" stopIfTrue="1" operator="equal">
      <formula>0</formula>
    </cfRule>
    <cfRule type="cellIs" dxfId="127" priority="11" stopIfTrue="1" operator="equal">
      <formula>0</formula>
    </cfRule>
  </conditionalFormatting>
  <conditionalFormatting sqref="S121">
    <cfRule type="cellIs" dxfId="126" priority="9" stopIfTrue="1" operator="equal">
      <formula>0</formula>
    </cfRule>
  </conditionalFormatting>
  <conditionalFormatting sqref="F147:L149">
    <cfRule type="cellIs" dxfId="125" priority="7" stopIfTrue="1" operator="equal">
      <formula>0</formula>
    </cfRule>
  </conditionalFormatting>
  <conditionalFormatting sqref="Z160:AC162 Z142:AC153 Z154:Z158">
    <cfRule type="cellIs" dxfId="124" priority="6" operator="equal">
      <formula>0</formula>
    </cfRule>
  </conditionalFormatting>
  <conditionalFormatting sqref="Z160:AC160">
    <cfRule type="cellIs" dxfId="123" priority="5" operator="equal">
      <formula>0</formula>
    </cfRule>
  </conditionalFormatting>
  <conditionalFormatting sqref="Q163">
    <cfRule type="cellIs" dxfId="122" priority="1" stopIfTrue="1" operator="equal">
      <formula>0</formula>
    </cfRule>
  </conditionalFormatting>
  <conditionalFormatting sqref="X163:AC163">
    <cfRule type="cellIs" dxfId="121" priority="3" stopIfTrue="1" operator="equal">
      <formula>0</formula>
    </cfRule>
    <cfRule type="cellIs" dxfId="120" priority="4" stopIfTrue="1" operator="equal">
      <formula>0</formula>
    </cfRule>
  </conditionalFormatting>
  <conditionalFormatting sqref="S163">
    <cfRule type="cellIs" dxfId="119" priority="2" stopIfTrue="1" operator="equal">
      <formula>0</formula>
    </cfRule>
  </conditionalFormatting>
  <pageMargins left="0.39370078740157483" right="0.39370078740157483" top="0.59055118110236227" bottom="0.19685039370078741" header="0.31496062992125984" footer="0.31496062992125984"/>
  <pageSetup paperSize="9" orientation="landscape" r:id="rId1"/>
  <rowBreaks count="3" manualBreakCount="3">
    <brk id="42" max="16383" man="1"/>
    <brk id="84" max="16383" man="1"/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indexed="45"/>
  </sheetPr>
  <dimension ref="A1:N31"/>
  <sheetViews>
    <sheetView showGridLines="0" tabSelected="1" zoomScaleNormal="100" workbookViewId="0"/>
  </sheetViews>
  <sheetFormatPr defaultColWidth="9" defaultRowHeight="13.2"/>
  <cols>
    <col min="1" max="1" width="17" style="124" customWidth="1"/>
    <col min="2" max="3" width="6.21875" style="124" customWidth="1"/>
    <col min="4" max="4" width="9.33203125" style="124" customWidth="1"/>
    <col min="5" max="5" width="13.88671875" style="124" customWidth="1"/>
    <col min="6" max="9" width="9" style="124"/>
    <col min="10" max="10" width="14.6640625" style="124" customWidth="1"/>
    <col min="11" max="11" width="11" style="124" customWidth="1"/>
    <col min="12" max="13" width="14.6640625" style="124" customWidth="1"/>
    <col min="14" max="22" width="9" style="124"/>
    <col min="23" max="23" width="22.21875" style="124" customWidth="1"/>
    <col min="24" max="16384" width="9" style="124"/>
  </cols>
  <sheetData>
    <row r="1" spans="1:7" ht="19.2">
      <c r="A1" s="125" t="s">
        <v>39</v>
      </c>
      <c r="C1" s="126"/>
      <c r="D1" s="124" t="s">
        <v>56</v>
      </c>
      <c r="F1" s="127"/>
      <c r="G1" s="127"/>
    </row>
    <row r="2" spans="1:7" ht="15.75" customHeight="1"/>
    <row r="3" spans="1:7" ht="18" customHeight="1">
      <c r="A3" s="124" t="s">
        <v>40</v>
      </c>
      <c r="B3" s="436" t="s">
        <v>154</v>
      </c>
      <c r="C3" s="437"/>
      <c r="D3" s="437"/>
      <c r="E3" s="437"/>
      <c r="F3" s="437"/>
      <c r="G3" s="438"/>
    </row>
    <row r="4" spans="1:7" ht="11.25" customHeight="1"/>
    <row r="5" spans="1:7" ht="18" customHeight="1">
      <c r="A5" s="124" t="s">
        <v>41</v>
      </c>
      <c r="B5" s="436" t="s">
        <v>155</v>
      </c>
      <c r="C5" s="437"/>
      <c r="D5" s="437"/>
      <c r="E5" s="437"/>
      <c r="F5" s="437"/>
      <c r="G5" s="438"/>
    </row>
    <row r="6" spans="1:7" ht="11.25" customHeight="1"/>
    <row r="7" spans="1:7" ht="18" customHeight="1">
      <c r="A7" s="124" t="s">
        <v>42</v>
      </c>
      <c r="B7" s="436" t="s">
        <v>156</v>
      </c>
      <c r="C7" s="437"/>
      <c r="D7" s="437"/>
      <c r="E7" s="438"/>
    </row>
    <row r="8" spans="1:7" ht="11.25" customHeight="1"/>
    <row r="9" spans="1:7" ht="18" customHeight="1">
      <c r="A9" s="124" t="s">
        <v>23</v>
      </c>
      <c r="B9" s="436" t="s">
        <v>157</v>
      </c>
      <c r="C9" s="438"/>
      <c r="D9" s="124" t="s">
        <v>125</v>
      </c>
    </row>
    <row r="10" spans="1:7" ht="11.25" customHeight="1"/>
    <row r="11" spans="1:7" ht="18" customHeight="1">
      <c r="A11" s="124" t="s">
        <v>43</v>
      </c>
      <c r="B11" s="436" t="s">
        <v>158</v>
      </c>
      <c r="C11" s="438"/>
      <c r="D11" s="124" t="s">
        <v>125</v>
      </c>
    </row>
    <row r="12" spans="1:7" ht="10.5" customHeight="1"/>
    <row r="13" spans="1:7" ht="18" customHeight="1">
      <c r="A13" s="124" t="s">
        <v>140</v>
      </c>
      <c r="B13" s="434" t="s">
        <v>159</v>
      </c>
      <c r="C13" s="435"/>
      <c r="D13" s="124" t="s">
        <v>141</v>
      </c>
    </row>
    <row r="14" spans="1:7" ht="10.5" customHeight="1"/>
    <row r="15" spans="1:7" ht="18" customHeight="1">
      <c r="A15" s="124" t="s">
        <v>44</v>
      </c>
      <c r="B15" s="436" t="s">
        <v>160</v>
      </c>
      <c r="C15" s="437"/>
      <c r="D15" s="437"/>
      <c r="E15" s="438"/>
      <c r="F15" s="124" t="s">
        <v>126</v>
      </c>
    </row>
    <row r="16" spans="1:7" ht="10.5" customHeight="1"/>
    <row r="17" spans="1:14" ht="18" customHeight="1">
      <c r="A17" s="124" t="s">
        <v>45</v>
      </c>
      <c r="B17" s="439" t="s">
        <v>161</v>
      </c>
      <c r="C17" s="440"/>
      <c r="D17" s="124" t="s">
        <v>127</v>
      </c>
    </row>
    <row r="18" spans="1:14" ht="10.5" customHeight="1"/>
    <row r="19" spans="1:14" ht="18" customHeight="1">
      <c r="A19" s="124" t="s">
        <v>46</v>
      </c>
      <c r="B19" s="441" t="s">
        <v>162</v>
      </c>
      <c r="C19" s="442"/>
    </row>
    <row r="20" spans="1:14" ht="10.5" customHeight="1"/>
    <row r="21" spans="1:14" ht="18" customHeight="1">
      <c r="A21" s="124" t="s">
        <v>47</v>
      </c>
      <c r="B21" s="446" t="str">
        <f>B5</f>
        <v>御社名を正式名称で入力してください。</v>
      </c>
      <c r="C21" s="447"/>
      <c r="D21" s="447"/>
      <c r="E21" s="447"/>
      <c r="F21" s="448"/>
      <c r="G21" s="448"/>
      <c r="H21" s="449"/>
      <c r="I21" s="124" t="s">
        <v>128</v>
      </c>
    </row>
    <row r="22" spans="1:14" ht="10.5" customHeight="1"/>
    <row r="23" spans="1:14" ht="18" customHeight="1">
      <c r="A23" s="124" t="s">
        <v>48</v>
      </c>
      <c r="B23" s="443" t="s">
        <v>163</v>
      </c>
      <c r="C23" s="444"/>
      <c r="D23" s="444"/>
      <c r="E23" s="444"/>
      <c r="F23" s="444"/>
      <c r="G23" s="445"/>
      <c r="H23" s="128" t="s">
        <v>129</v>
      </c>
      <c r="I23" s="128"/>
    </row>
    <row r="24" spans="1:14" ht="15.9" customHeight="1">
      <c r="D24" s="124" t="s">
        <v>72</v>
      </c>
    </row>
    <row r="25" spans="1:14" ht="11.25" customHeight="1">
      <c r="C25" s="129" t="s">
        <v>130</v>
      </c>
      <c r="D25" s="130" t="s">
        <v>144</v>
      </c>
      <c r="E25" s="131"/>
      <c r="F25" s="131"/>
      <c r="G25" s="131"/>
      <c r="H25" s="131"/>
      <c r="I25" s="132"/>
      <c r="J25" s="131"/>
      <c r="K25" s="131"/>
      <c r="L25" s="131"/>
      <c r="M25" s="131"/>
      <c r="N25" s="131"/>
    </row>
    <row r="26" spans="1:14"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132"/>
    </row>
    <row r="27" spans="1:14">
      <c r="C27" s="131"/>
      <c r="D27" s="130" t="s">
        <v>131</v>
      </c>
      <c r="H27" s="131"/>
      <c r="I27" s="131"/>
      <c r="J27" s="131"/>
      <c r="K27" s="131"/>
      <c r="L27" s="131"/>
      <c r="M27" s="132"/>
      <c r="N27" s="132"/>
    </row>
    <row r="28" spans="1:14" ht="16.2">
      <c r="C28" s="131"/>
      <c r="D28" s="131"/>
      <c r="E28" s="133" t="s">
        <v>132</v>
      </c>
      <c r="H28" s="131"/>
      <c r="I28" s="131"/>
      <c r="J28" s="131"/>
      <c r="K28" s="133"/>
      <c r="L28" s="131"/>
      <c r="M28" s="132"/>
      <c r="N28" s="132"/>
    </row>
    <row r="29" spans="1:14">
      <c r="C29" s="130" t="s">
        <v>133</v>
      </c>
      <c r="D29" s="132"/>
      <c r="E29" s="132"/>
      <c r="F29" s="132"/>
      <c r="G29" s="132"/>
      <c r="H29" s="132"/>
      <c r="I29" s="132"/>
      <c r="J29" s="132"/>
      <c r="K29" s="131"/>
      <c r="L29" s="131"/>
      <c r="M29" s="132"/>
      <c r="N29" s="132"/>
    </row>
    <row r="30" spans="1:14"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  <c r="N30" s="132"/>
    </row>
    <row r="31" spans="1:14">
      <c r="C31" s="134"/>
      <c r="D31" s="135" t="s">
        <v>143</v>
      </c>
      <c r="E31" s="134" t="s">
        <v>142</v>
      </c>
      <c r="F31" s="134"/>
    </row>
  </sheetData>
  <sheetProtection sheet="1" objects="1" scenarios="1"/>
  <dataConsolidate/>
  <mergeCells count="12">
    <mergeCell ref="B15:E15"/>
    <mergeCell ref="B17:C17"/>
    <mergeCell ref="B19:C19"/>
    <mergeCell ref="B23:G23"/>
    <mergeCell ref="B21:E21"/>
    <mergeCell ref="F21:H21"/>
    <mergeCell ref="B13:C13"/>
    <mergeCell ref="B3:G3"/>
    <mergeCell ref="B5:G5"/>
    <mergeCell ref="B7:E7"/>
    <mergeCell ref="B9:C9"/>
    <mergeCell ref="B11:C11"/>
  </mergeCells>
  <phoneticPr fontId="3"/>
  <pageMargins left="0.19685039370078741" right="0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FF00"/>
  </sheetPr>
  <dimension ref="A1:R44"/>
  <sheetViews>
    <sheetView zoomScaleNormal="100" workbookViewId="0"/>
  </sheetViews>
  <sheetFormatPr defaultColWidth="9" defaultRowHeight="13.2"/>
  <cols>
    <col min="1" max="1" width="3.33203125" style="2" customWidth="1"/>
    <col min="2" max="2" width="6.77734375" style="2" customWidth="1"/>
    <col min="3" max="3" width="35.88671875" style="2" customWidth="1"/>
    <col min="4" max="4" width="11.6640625" style="2" bestFit="1" customWidth="1"/>
    <col min="5" max="5" width="10.44140625" style="2" customWidth="1"/>
    <col min="6" max="6" width="9" style="2"/>
    <col min="7" max="8" width="11.44140625" style="2" customWidth="1"/>
    <col min="9" max="18" width="10.88671875" style="2" customWidth="1"/>
    <col min="19" max="16384" width="9" style="2"/>
  </cols>
  <sheetData>
    <row r="1" spans="1:18" s="236" customFormat="1" ht="19.2">
      <c r="A1" s="229" t="s">
        <v>69</v>
      </c>
      <c r="B1" s="230" t="s">
        <v>0</v>
      </c>
      <c r="C1" s="231" t="s">
        <v>51</v>
      </c>
      <c r="D1" s="232" t="s">
        <v>57</v>
      </c>
      <c r="E1" s="233" t="s">
        <v>15</v>
      </c>
      <c r="F1" s="233" t="s">
        <v>13</v>
      </c>
      <c r="G1" s="233" t="s">
        <v>59</v>
      </c>
      <c r="H1" s="234" t="s">
        <v>58</v>
      </c>
      <c r="I1" s="235" t="s">
        <v>175</v>
      </c>
      <c r="J1" s="235" t="s">
        <v>175</v>
      </c>
      <c r="K1" s="235" t="s">
        <v>175</v>
      </c>
      <c r="L1" s="235" t="s">
        <v>175</v>
      </c>
      <c r="M1" s="235" t="s">
        <v>175</v>
      </c>
      <c r="N1" s="235" t="s">
        <v>175</v>
      </c>
      <c r="O1" s="235" t="s">
        <v>175</v>
      </c>
      <c r="P1" s="235" t="s">
        <v>175</v>
      </c>
      <c r="Q1" s="235" t="s">
        <v>175</v>
      </c>
      <c r="R1" s="235" t="s">
        <v>175</v>
      </c>
    </row>
    <row r="2" spans="1:18" ht="18.75" customHeight="1">
      <c r="A2" s="48" t="s">
        <v>60</v>
      </c>
      <c r="B2" s="92" t="s">
        <v>168</v>
      </c>
      <c r="C2" s="78" t="s">
        <v>135</v>
      </c>
      <c r="D2" s="237">
        <v>43758</v>
      </c>
      <c r="E2" s="79" t="s">
        <v>138</v>
      </c>
      <c r="F2" s="74">
        <v>0</v>
      </c>
      <c r="G2" s="55">
        <v>7560000</v>
      </c>
      <c r="H2" s="71">
        <f>SUM(I2:R2)</f>
        <v>0</v>
      </c>
      <c r="I2" s="62"/>
      <c r="J2" s="62"/>
      <c r="K2" s="62"/>
      <c r="L2" s="62"/>
      <c r="M2" s="62"/>
      <c r="N2" s="62"/>
      <c r="O2" s="62"/>
      <c r="P2" s="63"/>
      <c r="Q2" s="63"/>
      <c r="R2" s="63"/>
    </row>
    <row r="3" spans="1:18" ht="18.75" customHeight="1">
      <c r="A3" s="48" t="s">
        <v>87</v>
      </c>
      <c r="B3" s="214" t="s">
        <v>169</v>
      </c>
      <c r="C3" s="80" t="s">
        <v>123</v>
      </c>
      <c r="D3" s="222">
        <v>43758</v>
      </c>
      <c r="E3" s="81" t="s">
        <v>145</v>
      </c>
      <c r="F3" s="75">
        <v>0</v>
      </c>
      <c r="G3" s="58">
        <v>15300000</v>
      </c>
      <c r="H3" s="71">
        <f t="shared" ref="H3:H10" si="0">SUM(I3:R3)</f>
        <v>0</v>
      </c>
      <c r="I3" s="68"/>
      <c r="J3" s="68"/>
      <c r="K3" s="64"/>
      <c r="L3" s="64"/>
      <c r="M3" s="64"/>
      <c r="N3" s="64"/>
      <c r="O3" s="64"/>
      <c r="P3" s="65"/>
      <c r="Q3" s="65"/>
      <c r="R3" s="65"/>
    </row>
    <row r="4" spans="1:18" ht="18.75" customHeight="1">
      <c r="A4" s="48" t="s">
        <v>88</v>
      </c>
      <c r="B4" s="214"/>
      <c r="C4" s="80"/>
      <c r="D4" s="222"/>
      <c r="E4" s="81"/>
      <c r="F4" s="75"/>
      <c r="G4" s="58"/>
      <c r="H4" s="72">
        <f t="shared" si="0"/>
        <v>0</v>
      </c>
      <c r="I4" s="68"/>
      <c r="J4" s="68"/>
      <c r="K4" s="64"/>
      <c r="L4" s="64"/>
      <c r="M4" s="64"/>
      <c r="N4" s="64"/>
      <c r="O4" s="64"/>
      <c r="P4" s="65"/>
      <c r="Q4" s="65"/>
      <c r="R4" s="65"/>
    </row>
    <row r="5" spans="1:18" ht="18.75" customHeight="1">
      <c r="A5" s="48" t="s">
        <v>89</v>
      </c>
      <c r="B5" s="214"/>
      <c r="C5" s="80"/>
      <c r="D5" s="222"/>
      <c r="E5" s="81"/>
      <c r="F5" s="75"/>
      <c r="G5" s="58"/>
      <c r="H5" s="72">
        <f t="shared" si="0"/>
        <v>0</v>
      </c>
      <c r="I5" s="70"/>
      <c r="J5" s="68"/>
      <c r="K5" s="64"/>
      <c r="L5" s="64"/>
      <c r="M5" s="64"/>
      <c r="N5" s="64"/>
      <c r="O5" s="64"/>
      <c r="P5" s="65"/>
      <c r="Q5" s="65"/>
      <c r="R5" s="65"/>
    </row>
    <row r="6" spans="1:18" ht="18.75" customHeight="1">
      <c r="A6" s="48" t="s">
        <v>61</v>
      </c>
      <c r="B6" s="214"/>
      <c r="C6" s="80"/>
      <c r="D6" s="222"/>
      <c r="E6" s="81"/>
      <c r="F6" s="75"/>
      <c r="G6" s="58"/>
      <c r="H6" s="72">
        <f t="shared" si="0"/>
        <v>0</v>
      </c>
      <c r="I6" s="70"/>
      <c r="J6" s="68"/>
      <c r="K6" s="64"/>
      <c r="L6" s="64"/>
      <c r="M6" s="64"/>
      <c r="N6" s="64"/>
      <c r="O6" s="64"/>
      <c r="P6" s="65"/>
      <c r="Q6" s="65"/>
      <c r="R6" s="65"/>
    </row>
    <row r="7" spans="1:18" ht="18.75" customHeight="1">
      <c r="A7" s="48" t="s">
        <v>62</v>
      </c>
      <c r="B7" s="215"/>
      <c r="C7" s="82"/>
      <c r="D7" s="223"/>
      <c r="E7" s="83"/>
      <c r="F7" s="76"/>
      <c r="G7" s="59"/>
      <c r="H7" s="72">
        <f t="shared" si="0"/>
        <v>0</v>
      </c>
      <c r="I7" s="70"/>
      <c r="J7" s="68"/>
      <c r="K7" s="64"/>
      <c r="L7" s="64"/>
      <c r="M7" s="64"/>
      <c r="N7" s="64"/>
      <c r="O7" s="64"/>
      <c r="P7" s="65"/>
      <c r="Q7" s="65"/>
      <c r="R7" s="65"/>
    </row>
    <row r="8" spans="1:18" ht="18.75" customHeight="1">
      <c r="A8" s="48" t="s">
        <v>63</v>
      </c>
      <c r="B8" s="216"/>
      <c r="C8" s="84"/>
      <c r="D8" s="224"/>
      <c r="E8" s="85"/>
      <c r="F8" s="77"/>
      <c r="G8" s="60"/>
      <c r="H8" s="72">
        <f t="shared" si="0"/>
        <v>0</v>
      </c>
      <c r="I8" s="70"/>
      <c r="J8" s="68"/>
      <c r="K8" s="64"/>
      <c r="L8" s="64"/>
      <c r="M8" s="64"/>
      <c r="N8" s="64"/>
      <c r="O8" s="64"/>
      <c r="P8" s="65"/>
      <c r="Q8" s="65"/>
      <c r="R8" s="65"/>
    </row>
    <row r="9" spans="1:18" ht="18.75" customHeight="1">
      <c r="A9" s="48" t="s">
        <v>64</v>
      </c>
      <c r="B9" s="216"/>
      <c r="C9" s="84"/>
      <c r="D9" s="224"/>
      <c r="E9" s="85"/>
      <c r="F9" s="77"/>
      <c r="G9" s="60"/>
      <c r="H9" s="72">
        <f t="shared" si="0"/>
        <v>0</v>
      </c>
      <c r="I9" s="70"/>
      <c r="J9" s="68"/>
      <c r="K9" s="64"/>
      <c r="L9" s="64"/>
      <c r="M9" s="64"/>
      <c r="N9" s="64"/>
      <c r="O9" s="64"/>
      <c r="P9" s="65"/>
      <c r="Q9" s="65"/>
      <c r="R9" s="65"/>
    </row>
    <row r="10" spans="1:18" ht="18.75" customHeight="1" thickBot="1">
      <c r="A10" s="48" t="s">
        <v>65</v>
      </c>
      <c r="B10" s="217"/>
      <c r="C10" s="86"/>
      <c r="D10" s="225"/>
      <c r="E10" s="173"/>
      <c r="F10" s="174"/>
      <c r="G10" s="61"/>
      <c r="H10" s="73">
        <f t="shared" si="0"/>
        <v>0</v>
      </c>
      <c r="I10" s="175"/>
      <c r="J10" s="69"/>
      <c r="K10" s="66"/>
      <c r="L10" s="66"/>
      <c r="M10" s="66"/>
      <c r="N10" s="66"/>
      <c r="O10" s="66"/>
      <c r="P10" s="67"/>
      <c r="Q10" s="67"/>
      <c r="R10" s="67"/>
    </row>
    <row r="11" spans="1:18" ht="18.75" customHeight="1" thickTop="1">
      <c r="A11" s="53" t="s">
        <v>66</v>
      </c>
      <c r="B11" s="218" t="s">
        <v>170</v>
      </c>
      <c r="C11" s="93" t="s">
        <v>136</v>
      </c>
      <c r="D11" s="226">
        <v>43758</v>
      </c>
      <c r="E11" s="114"/>
      <c r="F11" s="114"/>
      <c r="G11" s="54"/>
      <c r="H11" s="54"/>
      <c r="I11" s="54"/>
      <c r="J11" s="56"/>
      <c r="K11" s="56"/>
      <c r="L11" s="56"/>
      <c r="M11" s="56"/>
      <c r="N11" s="56"/>
      <c r="O11" s="57"/>
      <c r="P11" s="57"/>
      <c r="Q11" s="57"/>
      <c r="R11" s="57"/>
    </row>
    <row r="12" spans="1:18" ht="18.75" customHeight="1">
      <c r="A12" s="48" t="s">
        <v>67</v>
      </c>
      <c r="B12" s="219" t="s">
        <v>171</v>
      </c>
      <c r="C12" s="87" t="s">
        <v>124</v>
      </c>
      <c r="D12" s="227">
        <v>43758</v>
      </c>
      <c r="E12" s="114"/>
      <c r="F12" s="114"/>
      <c r="G12" s="49"/>
      <c r="H12" s="49"/>
      <c r="I12" s="54"/>
      <c r="J12" s="49"/>
      <c r="K12" s="49"/>
      <c r="L12" s="49"/>
      <c r="M12" s="49"/>
      <c r="N12" s="49"/>
    </row>
    <row r="13" spans="1:18" ht="18.75" customHeight="1">
      <c r="A13" s="48" t="s">
        <v>68</v>
      </c>
      <c r="B13" s="219"/>
      <c r="C13" s="88"/>
      <c r="D13" s="227"/>
      <c r="E13" s="114"/>
      <c r="F13" s="114"/>
      <c r="G13" s="49"/>
      <c r="H13" s="49"/>
      <c r="I13" s="54"/>
      <c r="J13" s="49"/>
      <c r="K13" s="49"/>
      <c r="L13" s="49"/>
      <c r="M13" s="49"/>
      <c r="N13" s="49"/>
    </row>
    <row r="14" spans="1:18" ht="18.75" customHeight="1">
      <c r="A14" s="48" t="s">
        <v>70</v>
      </c>
      <c r="B14" s="219"/>
      <c r="C14" s="89"/>
      <c r="D14" s="227"/>
      <c r="E14" s="114"/>
      <c r="F14" s="114"/>
      <c r="G14" s="49"/>
      <c r="H14" s="49"/>
      <c r="I14" s="54"/>
      <c r="J14" s="49"/>
      <c r="K14" s="49"/>
      <c r="L14" s="49"/>
      <c r="M14" s="49"/>
      <c r="N14" s="49"/>
    </row>
    <row r="15" spans="1:18" ht="18.75" customHeight="1">
      <c r="A15" s="116" t="s">
        <v>71</v>
      </c>
      <c r="B15" s="220" t="s">
        <v>172</v>
      </c>
      <c r="C15" s="117" t="s">
        <v>137</v>
      </c>
      <c r="D15" s="228">
        <v>43758</v>
      </c>
      <c r="E15" s="118" t="s">
        <v>146</v>
      </c>
      <c r="F15" s="118">
        <v>0</v>
      </c>
      <c r="G15" s="49" t="s">
        <v>139</v>
      </c>
      <c r="H15" s="49"/>
      <c r="I15" s="54"/>
      <c r="J15" s="49"/>
      <c r="K15" s="49"/>
      <c r="L15" s="49"/>
      <c r="M15" s="49"/>
      <c r="N15" s="49"/>
    </row>
    <row r="16" spans="1:18" ht="18.75" customHeight="1">
      <c r="A16" s="48" t="s">
        <v>90</v>
      </c>
      <c r="B16" s="219"/>
      <c r="C16" s="89"/>
      <c r="D16" s="227"/>
      <c r="E16" s="114"/>
      <c r="F16" s="114"/>
      <c r="G16" s="49"/>
      <c r="H16" s="49"/>
      <c r="I16" s="54"/>
      <c r="J16" s="49"/>
      <c r="K16" s="49"/>
      <c r="L16" s="49"/>
      <c r="M16" s="49"/>
      <c r="N16" s="49"/>
    </row>
    <row r="17" spans="1:14" ht="18.75" customHeight="1">
      <c r="A17" s="48" t="s">
        <v>91</v>
      </c>
      <c r="B17" s="219"/>
      <c r="C17" s="89"/>
      <c r="D17" s="227"/>
      <c r="E17" s="114"/>
      <c r="F17" s="114"/>
      <c r="G17" s="49"/>
      <c r="H17" s="49"/>
      <c r="I17" s="54"/>
      <c r="J17" s="49"/>
      <c r="K17" s="49"/>
      <c r="L17" s="49"/>
      <c r="M17" s="49"/>
      <c r="N17" s="49"/>
    </row>
    <row r="18" spans="1:14" ht="18.75" customHeight="1">
      <c r="A18" s="48" t="s">
        <v>92</v>
      </c>
      <c r="B18" s="219"/>
      <c r="C18" s="89"/>
      <c r="D18" s="227"/>
      <c r="E18" s="114"/>
      <c r="F18" s="114"/>
      <c r="G18" s="49"/>
      <c r="H18" s="49"/>
      <c r="I18" s="54"/>
      <c r="J18" s="49"/>
      <c r="K18" s="49"/>
      <c r="L18" s="49"/>
      <c r="M18" s="49"/>
      <c r="N18" s="49"/>
    </row>
    <row r="19" spans="1:14" ht="18.75" customHeight="1">
      <c r="A19" s="48" t="s">
        <v>93</v>
      </c>
      <c r="B19" s="219"/>
      <c r="C19" s="89"/>
      <c r="D19" s="227"/>
      <c r="E19" s="114"/>
      <c r="F19" s="114"/>
      <c r="G19" s="49"/>
      <c r="H19" s="49"/>
      <c r="I19" s="54"/>
      <c r="J19" s="49"/>
      <c r="K19" s="49"/>
      <c r="L19" s="49"/>
      <c r="M19" s="49"/>
      <c r="N19" s="49"/>
    </row>
    <row r="20" spans="1:14" ht="18.75" customHeight="1">
      <c r="A20" s="90" t="s">
        <v>94</v>
      </c>
      <c r="B20" s="221"/>
      <c r="C20" s="91"/>
      <c r="D20" s="238"/>
      <c r="E20" s="115"/>
      <c r="F20" s="115"/>
      <c r="G20" s="49"/>
      <c r="H20" s="49"/>
      <c r="I20" s="54"/>
      <c r="J20" s="49"/>
      <c r="K20" s="49"/>
      <c r="L20" s="49"/>
      <c r="M20" s="49"/>
      <c r="N20" s="49"/>
    </row>
    <row r="21" spans="1:14" ht="18.75" customHeight="1">
      <c r="G21" s="49"/>
      <c r="H21" s="49"/>
      <c r="I21" s="54"/>
      <c r="J21" s="49"/>
      <c r="K21" s="49"/>
      <c r="L21" s="49"/>
      <c r="M21" s="49"/>
      <c r="N21" s="49"/>
    </row>
    <row r="22" spans="1:14" ht="18.75" customHeight="1">
      <c r="G22" s="49"/>
      <c r="H22" s="49"/>
      <c r="I22" s="54"/>
      <c r="J22" s="49"/>
      <c r="K22" s="49"/>
      <c r="L22" s="49"/>
      <c r="M22" s="49"/>
      <c r="N22" s="49"/>
    </row>
    <row r="23" spans="1:14" ht="18.75" customHeight="1">
      <c r="E23" s="50"/>
      <c r="G23" s="49"/>
      <c r="H23" s="49"/>
      <c r="I23" s="54"/>
      <c r="J23" s="49"/>
      <c r="K23" s="49"/>
      <c r="L23" s="49"/>
      <c r="M23" s="49"/>
      <c r="N23" s="49"/>
    </row>
    <row r="24" spans="1:14" ht="18.75" customHeight="1">
      <c r="G24" s="49"/>
      <c r="H24" s="49"/>
      <c r="I24" s="54"/>
      <c r="J24" s="49"/>
      <c r="K24" s="49"/>
      <c r="L24" s="49"/>
      <c r="M24" s="49"/>
      <c r="N24" s="49"/>
    </row>
    <row r="25" spans="1:14" ht="18.75" customHeight="1">
      <c r="G25" s="49"/>
      <c r="H25" s="49"/>
      <c r="I25" s="54"/>
      <c r="J25" s="49"/>
      <c r="K25" s="49"/>
      <c r="L25" s="49"/>
      <c r="M25" s="49"/>
      <c r="N25" s="49"/>
    </row>
    <row r="26" spans="1:14" ht="18.75" customHeight="1">
      <c r="G26" s="49"/>
      <c r="H26" s="49"/>
      <c r="I26" s="54"/>
      <c r="J26" s="49"/>
      <c r="K26" s="49"/>
      <c r="L26" s="49"/>
      <c r="M26" s="49"/>
      <c r="N26" s="49"/>
    </row>
    <row r="27" spans="1:14" ht="18.75" customHeight="1">
      <c r="G27" s="49"/>
      <c r="H27" s="49"/>
      <c r="I27" s="54"/>
      <c r="J27" s="49"/>
      <c r="K27" s="49"/>
      <c r="L27" s="49"/>
      <c r="M27" s="49"/>
      <c r="N27" s="49"/>
    </row>
    <row r="28" spans="1:14" ht="18.75" customHeight="1">
      <c r="G28" s="49"/>
      <c r="H28" s="49"/>
      <c r="I28" s="54"/>
      <c r="J28" s="49"/>
      <c r="K28" s="49"/>
      <c r="L28" s="49"/>
      <c r="M28" s="49"/>
      <c r="N28" s="49"/>
    </row>
    <row r="29" spans="1:14" ht="18.75" customHeight="1">
      <c r="G29" s="49"/>
      <c r="H29" s="49"/>
      <c r="I29" s="54"/>
      <c r="J29" s="49"/>
      <c r="K29" s="49"/>
      <c r="L29" s="49"/>
      <c r="M29" s="49"/>
      <c r="N29" s="49"/>
    </row>
    <row r="30" spans="1:14" ht="18.75" customHeight="1">
      <c r="G30" s="49"/>
      <c r="H30" s="49"/>
      <c r="I30" s="54"/>
      <c r="J30" s="49"/>
      <c r="K30" s="49"/>
      <c r="L30" s="49"/>
      <c r="M30" s="49"/>
      <c r="N30" s="49"/>
    </row>
    <row r="31" spans="1:14">
      <c r="G31" s="49"/>
      <c r="H31" s="49"/>
      <c r="I31" s="49"/>
      <c r="J31" s="49"/>
      <c r="K31" s="49"/>
      <c r="L31" s="49"/>
      <c r="M31" s="49"/>
      <c r="N31" s="49"/>
    </row>
    <row r="32" spans="1:14">
      <c r="G32" s="49"/>
      <c r="H32" s="49"/>
      <c r="I32" s="49"/>
      <c r="J32" s="49"/>
      <c r="K32" s="49"/>
      <c r="L32" s="49"/>
      <c r="M32" s="49"/>
      <c r="N32" s="49"/>
    </row>
    <row r="33" spans="7:14">
      <c r="G33" s="49"/>
      <c r="H33" s="49"/>
      <c r="I33" s="49"/>
      <c r="J33" s="49"/>
      <c r="K33" s="49"/>
      <c r="L33" s="49"/>
      <c r="M33" s="49"/>
      <c r="N33" s="49"/>
    </row>
    <row r="34" spans="7:14">
      <c r="G34" s="49"/>
      <c r="H34" s="49"/>
      <c r="I34" s="49"/>
      <c r="J34" s="49"/>
      <c r="K34" s="49"/>
      <c r="L34" s="49"/>
      <c r="M34" s="49"/>
      <c r="N34" s="49"/>
    </row>
    <row r="35" spans="7:14">
      <c r="G35" s="49"/>
      <c r="H35" s="49"/>
      <c r="I35" s="49"/>
      <c r="J35" s="49"/>
      <c r="K35" s="49"/>
      <c r="L35" s="49"/>
      <c r="M35" s="49"/>
      <c r="N35" s="49"/>
    </row>
    <row r="36" spans="7:14">
      <c r="G36" s="49"/>
      <c r="H36" s="49"/>
      <c r="I36" s="49"/>
      <c r="J36" s="49"/>
      <c r="K36" s="49"/>
      <c r="L36" s="49"/>
      <c r="M36" s="49"/>
      <c r="N36" s="49"/>
    </row>
    <row r="37" spans="7:14">
      <c r="G37" s="49"/>
      <c r="H37" s="49"/>
      <c r="I37" s="49"/>
      <c r="J37" s="49"/>
      <c r="K37" s="49"/>
      <c r="L37" s="49"/>
      <c r="M37" s="49"/>
      <c r="N37" s="49"/>
    </row>
    <row r="38" spans="7:14">
      <c r="G38" s="49"/>
      <c r="H38" s="49"/>
      <c r="I38" s="49"/>
      <c r="J38" s="49"/>
      <c r="K38" s="49"/>
      <c r="L38" s="49"/>
      <c r="M38" s="49"/>
      <c r="N38" s="49"/>
    </row>
    <row r="39" spans="7:14">
      <c r="G39" s="49"/>
      <c r="H39" s="49"/>
      <c r="I39" s="49"/>
      <c r="J39" s="49"/>
      <c r="K39" s="49"/>
      <c r="L39" s="49"/>
      <c r="M39" s="49"/>
      <c r="N39" s="49"/>
    </row>
    <row r="40" spans="7:14">
      <c r="I40" s="49"/>
      <c r="J40" s="49"/>
      <c r="K40" s="49"/>
      <c r="L40" s="49"/>
      <c r="M40" s="49"/>
      <c r="N40" s="49"/>
    </row>
    <row r="41" spans="7:14">
      <c r="I41" s="49"/>
      <c r="J41" s="49"/>
      <c r="K41" s="49"/>
      <c r="L41" s="49"/>
      <c r="M41" s="49"/>
      <c r="N41" s="49"/>
    </row>
    <row r="42" spans="7:14">
      <c r="I42" s="49"/>
      <c r="J42" s="49"/>
      <c r="K42" s="49"/>
      <c r="L42" s="49"/>
      <c r="M42" s="49"/>
      <c r="N42" s="49"/>
    </row>
    <row r="43" spans="7:14">
      <c r="I43" s="49"/>
      <c r="J43" s="49"/>
      <c r="K43" s="49"/>
      <c r="L43" s="49"/>
      <c r="M43" s="49"/>
      <c r="N43" s="49"/>
    </row>
    <row r="44" spans="7:14">
      <c r="I44" s="49"/>
      <c r="J44" s="49"/>
      <c r="K44" s="49"/>
      <c r="L44" s="49"/>
      <c r="M44" s="49"/>
      <c r="N44" s="49"/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horizontalDpi="4294967293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0"/>
  </sheetPr>
  <dimension ref="A1:AO588"/>
  <sheetViews>
    <sheetView zoomScaleNormal="100" zoomScaleSheetLayoutView="115" workbookViewId="0"/>
  </sheetViews>
  <sheetFormatPr defaultColWidth="9" defaultRowHeight="13.2"/>
  <cols>
    <col min="1" max="1" width="2.77734375" style="22" customWidth="1"/>
    <col min="2" max="2" width="6.109375" style="22" customWidth="1"/>
    <col min="3" max="3" width="4.33203125" style="22" customWidth="1"/>
    <col min="4" max="4" width="4.77734375" style="22" customWidth="1"/>
    <col min="5" max="5" width="3" style="22" customWidth="1"/>
    <col min="6" max="6" width="2.88671875" style="22" customWidth="1"/>
    <col min="7" max="7" width="1.21875" style="22" customWidth="1"/>
    <col min="8" max="12" width="4.109375" style="22" customWidth="1"/>
    <col min="13" max="13" width="2.6640625" style="22" customWidth="1"/>
    <col min="14" max="15" width="3.109375" style="22" customWidth="1"/>
    <col min="16" max="16" width="10.44140625" style="22" customWidth="1"/>
    <col min="17" max="17" width="2.88671875" style="22" customWidth="1"/>
    <col min="18" max="24" width="7.88671875" style="22" customWidth="1"/>
    <col min="25" max="28" width="3.88671875" style="22" customWidth="1"/>
    <col min="29" max="29" width="1.21875" style="22" customWidth="1"/>
    <col min="30" max="30" width="9" style="22" customWidth="1"/>
    <col min="31" max="16384" width="9" style="22"/>
  </cols>
  <sheetData>
    <row r="1" spans="1:41" ht="3.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41" ht="14.4" customHeight="1">
      <c r="A2" s="509" t="s">
        <v>120</v>
      </c>
      <c r="B2" s="509"/>
      <c r="C2" s="635"/>
      <c r="D2" s="20"/>
      <c r="E2" s="20"/>
      <c r="F2" s="20"/>
      <c r="G2" s="20"/>
      <c r="H2" s="20"/>
      <c r="I2" s="20"/>
      <c r="J2" s="20"/>
      <c r="K2" s="20"/>
      <c r="L2" s="20"/>
      <c r="M2" s="590" t="s">
        <v>4</v>
      </c>
      <c r="N2" s="590"/>
      <c r="O2" s="590"/>
      <c r="P2" s="590"/>
      <c r="Q2" s="590"/>
      <c r="R2" s="590"/>
      <c r="S2" s="590"/>
      <c r="T2" s="590"/>
      <c r="U2" s="20"/>
      <c r="V2" s="20"/>
      <c r="W2" s="21" t="s">
        <v>25</v>
      </c>
      <c r="X2" s="460">
        <f>IF($D9="","",VLOOKUP($D9,工事名!$B$2:$D$106,3,FALSE))</f>
        <v>43758</v>
      </c>
      <c r="Y2" s="460"/>
      <c r="Z2" s="460"/>
      <c r="AA2" s="460"/>
      <c r="AB2" s="460"/>
      <c r="AC2" s="460"/>
    </row>
    <row r="3" spans="1:41" ht="14.4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591"/>
      <c r="N3" s="591"/>
      <c r="O3" s="591"/>
      <c r="P3" s="591"/>
      <c r="Q3" s="591"/>
      <c r="R3" s="591"/>
      <c r="S3" s="591"/>
      <c r="T3" s="591"/>
      <c r="U3" s="23"/>
      <c r="V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56"/>
      <c r="N4" s="556"/>
      <c r="O4" s="556"/>
      <c r="P4" s="556"/>
      <c r="Q4" s="556"/>
      <c r="R4" s="556"/>
      <c r="S4" s="556"/>
      <c r="T4" s="556"/>
      <c r="U4" s="20"/>
      <c r="V4" s="20"/>
      <c r="W4" s="20"/>
      <c r="X4" s="20"/>
      <c r="Y4" s="20"/>
      <c r="AA4" s="455" t="s">
        <v>73</v>
      </c>
      <c r="AB4" s="455"/>
      <c r="AC4" s="455"/>
    </row>
    <row r="5" spans="1:41" ht="12" customHeight="1">
      <c r="A5" s="587" t="s">
        <v>5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56"/>
      <c r="N5" s="556"/>
      <c r="O5" s="556"/>
      <c r="P5" s="556"/>
      <c r="Q5" s="556"/>
      <c r="R5" s="556"/>
      <c r="S5" s="556"/>
      <c r="T5" s="556"/>
      <c r="U5" s="507" t="s">
        <v>37</v>
      </c>
      <c r="V5" s="656" t="str">
        <f>IF(基本入力!$B$3=0,"",基本入力!$B$3)</f>
        <v>住所を入力してください。</v>
      </c>
      <c r="W5" s="656"/>
      <c r="X5" s="656"/>
      <c r="Y5" s="656"/>
      <c r="Z5" s="656"/>
      <c r="AA5" s="656"/>
      <c r="AB5" s="165"/>
      <c r="AC5" s="24"/>
    </row>
    <row r="6" spans="1:41" ht="12" customHeight="1">
      <c r="A6" s="587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20"/>
      <c r="N6" s="20"/>
      <c r="O6" s="20"/>
      <c r="P6" s="20"/>
      <c r="Q6" s="20"/>
      <c r="R6" s="20"/>
      <c r="S6" s="20"/>
      <c r="T6" s="20"/>
      <c r="U6" s="508"/>
      <c r="V6" s="632"/>
      <c r="W6" s="632"/>
      <c r="X6" s="632"/>
      <c r="Y6" s="632"/>
      <c r="Z6" s="632"/>
      <c r="AA6" s="632"/>
      <c r="AB6" s="143"/>
      <c r="AC6" s="25"/>
    </row>
    <row r="7" spans="1:41" ht="12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508" t="s">
        <v>38</v>
      </c>
      <c r="V7" s="496" t="str">
        <f>IF(基本入力!$B$5=0,"",基本入力!$B$5)</f>
        <v>御社名を正式名称で入力してください。</v>
      </c>
      <c r="W7" s="496"/>
      <c r="X7" s="496"/>
      <c r="Y7" s="496"/>
      <c r="Z7" s="496"/>
      <c r="AA7" s="496"/>
      <c r="AB7" s="496"/>
      <c r="AC7" s="26"/>
    </row>
    <row r="8" spans="1:41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508"/>
      <c r="V8" s="496"/>
      <c r="W8" s="496"/>
      <c r="X8" s="496"/>
      <c r="Y8" s="496"/>
      <c r="Z8" s="496"/>
      <c r="AA8" s="496"/>
      <c r="AB8" s="496"/>
      <c r="AC8" s="26"/>
    </row>
    <row r="9" spans="1:41" ht="12" customHeight="1">
      <c r="A9" s="20"/>
      <c r="B9" s="595" t="s">
        <v>0</v>
      </c>
      <c r="C9" s="595"/>
      <c r="D9" s="633" t="s">
        <v>167</v>
      </c>
      <c r="E9" s="633"/>
      <c r="F9" s="633"/>
      <c r="G9" s="633"/>
      <c r="H9" s="633"/>
      <c r="I9" s="595" t="s">
        <v>7</v>
      </c>
      <c r="J9" s="20"/>
      <c r="K9" s="20"/>
      <c r="L9" s="20"/>
      <c r="M9" s="20"/>
      <c r="N9" s="20"/>
      <c r="O9" s="20"/>
      <c r="P9" s="20"/>
      <c r="Q9" s="450" t="str">
        <f>IF(基本入力!$B$13=0,"",基本入力!$B$13)</f>
        <v>000000</v>
      </c>
      <c r="R9" s="450"/>
      <c r="T9" s="52"/>
      <c r="U9" s="508"/>
      <c r="V9" s="496"/>
      <c r="W9" s="496"/>
      <c r="X9" s="496"/>
      <c r="Y9" s="496"/>
      <c r="Z9" s="496"/>
      <c r="AA9" s="496"/>
      <c r="AB9" s="496"/>
      <c r="AC9" s="26"/>
    </row>
    <row r="10" spans="1:41" ht="12" customHeight="1" thickBot="1">
      <c r="A10" s="20"/>
      <c r="B10" s="596"/>
      <c r="C10" s="596"/>
      <c r="D10" s="634"/>
      <c r="E10" s="634"/>
      <c r="F10" s="634"/>
      <c r="G10" s="634"/>
      <c r="H10" s="634"/>
      <c r="I10" s="596"/>
      <c r="J10" s="20"/>
      <c r="K10" s="20"/>
      <c r="L10" s="20"/>
      <c r="M10" s="20"/>
      <c r="N10" s="20"/>
      <c r="O10" s="20"/>
      <c r="P10" s="144" t="s">
        <v>140</v>
      </c>
      <c r="Q10" s="451"/>
      <c r="R10" s="451"/>
      <c r="T10" s="52"/>
      <c r="U10" s="142"/>
      <c r="V10" s="485" t="str">
        <f>IF(基本入力!$B$7=0,"",基本入力!$B$7)</f>
        <v>御社の代表取締役社長を入力してください。</v>
      </c>
      <c r="W10" s="485"/>
      <c r="X10" s="485"/>
      <c r="Y10" s="485"/>
      <c r="Z10" s="485"/>
      <c r="AA10" s="485"/>
      <c r="AB10" s="145"/>
      <c r="AC10" s="28"/>
    </row>
    <row r="11" spans="1:41" ht="12" customHeight="1">
      <c r="A11" s="20"/>
      <c r="B11" s="29"/>
      <c r="C11" s="29"/>
      <c r="D11" s="29"/>
      <c r="E11" s="30"/>
      <c r="F11" s="30"/>
      <c r="G11" s="30"/>
      <c r="H11" s="30"/>
      <c r="I11" s="29"/>
      <c r="J11" s="20"/>
      <c r="K11" s="20"/>
      <c r="L11" s="20"/>
      <c r="M11" s="20"/>
      <c r="N11" s="20"/>
      <c r="O11" s="20"/>
      <c r="P11" s="20"/>
      <c r="Q11" s="20"/>
      <c r="R11" s="20"/>
      <c r="T11" s="20"/>
      <c r="U11" s="142"/>
      <c r="V11" s="485"/>
      <c r="W11" s="485"/>
      <c r="X11" s="485"/>
      <c r="Y11" s="485"/>
      <c r="Z11" s="485"/>
      <c r="AA11" s="485"/>
      <c r="AB11" s="145"/>
      <c r="AC11" s="28"/>
    </row>
    <row r="12" spans="1:41" ht="12" customHeight="1">
      <c r="A12" s="20"/>
      <c r="B12" s="595" t="s">
        <v>6</v>
      </c>
      <c r="C12" s="595"/>
      <c r="D12" s="597" t="str">
        <f>IF($D9="","",VLOOKUP($D9,工事名!$B$2:$C$106,2,FALSE))</f>
        <v>○×△工事</v>
      </c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20"/>
      <c r="U12" s="490" t="s">
        <v>23</v>
      </c>
      <c r="V12" s="492" t="str">
        <f>IF(基本入力!$B$9=0,"",基本入力!$B$9)</f>
        <v>電話番号入力</v>
      </c>
      <c r="W12" s="492"/>
      <c r="X12" s="494" t="s">
        <v>24</v>
      </c>
      <c r="Y12" s="492" t="str">
        <f>IF(基本入力!$B$11=0,"",基本入力!$B$11)</f>
        <v>FAX番号入力</v>
      </c>
      <c r="Z12" s="492"/>
      <c r="AA12" s="492"/>
      <c r="AB12" s="492"/>
      <c r="AC12" s="140"/>
    </row>
    <row r="13" spans="1:41" ht="12" customHeight="1" thickBot="1">
      <c r="A13" s="20"/>
      <c r="B13" s="596"/>
      <c r="C13" s="596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20"/>
      <c r="U13" s="491"/>
      <c r="V13" s="493"/>
      <c r="W13" s="493"/>
      <c r="X13" s="495"/>
      <c r="Y13" s="493"/>
      <c r="Z13" s="493"/>
      <c r="AA13" s="493"/>
      <c r="AB13" s="493"/>
      <c r="AC13" s="141"/>
    </row>
    <row r="14" spans="1:41" ht="12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41" ht="12" customHeight="1">
      <c r="A15" s="636" t="s">
        <v>115</v>
      </c>
      <c r="B15" s="637"/>
      <c r="C15" s="637"/>
      <c r="D15" s="637"/>
      <c r="E15" s="637"/>
      <c r="F15" s="620"/>
      <c r="G15" s="621"/>
      <c r="H15" s="621"/>
      <c r="I15" s="621"/>
      <c r="J15" s="621"/>
      <c r="K15" s="621"/>
      <c r="L15" s="622"/>
      <c r="M15" s="31"/>
      <c r="N15" s="657" t="s">
        <v>28</v>
      </c>
      <c r="O15" s="658"/>
      <c r="P15" s="628" t="s">
        <v>30</v>
      </c>
      <c r="Q15" s="629"/>
      <c r="R15" s="629"/>
      <c r="S15" s="629"/>
      <c r="T15" s="629"/>
      <c r="U15" s="630"/>
      <c r="V15" s="32" t="s">
        <v>2</v>
      </c>
      <c r="W15" s="32" t="s">
        <v>29</v>
      </c>
      <c r="X15" s="659" t="s">
        <v>31</v>
      </c>
      <c r="Y15" s="659"/>
      <c r="Z15" s="659" t="s">
        <v>32</v>
      </c>
      <c r="AA15" s="579"/>
      <c r="AB15" s="579"/>
      <c r="AC15" s="660"/>
    </row>
    <row r="16" spans="1:41" ht="12" customHeight="1">
      <c r="A16" s="638"/>
      <c r="B16" s="639"/>
      <c r="C16" s="639"/>
      <c r="D16" s="639"/>
      <c r="E16" s="639"/>
      <c r="F16" s="534"/>
      <c r="G16" s="535"/>
      <c r="H16" s="535"/>
      <c r="I16" s="535"/>
      <c r="J16" s="535"/>
      <c r="K16" s="535"/>
      <c r="L16" s="536"/>
      <c r="M16" s="31"/>
      <c r="N16" s="328"/>
      <c r="O16" s="329"/>
      <c r="P16" s="330" t="s">
        <v>121</v>
      </c>
      <c r="Q16" s="331"/>
      <c r="R16" s="331"/>
      <c r="S16" s="331"/>
      <c r="T16" s="331"/>
      <c r="U16" s="332"/>
      <c r="V16" s="336">
        <v>1</v>
      </c>
      <c r="W16" s="337" t="s">
        <v>122</v>
      </c>
      <c r="X16" s="311">
        <v>100000</v>
      </c>
      <c r="Y16" s="311"/>
      <c r="Z16" s="359">
        <f>V16*X16</f>
        <v>100000</v>
      </c>
      <c r="AA16" s="360"/>
      <c r="AB16" s="360"/>
      <c r="AC16" s="361"/>
    </row>
    <row r="17" spans="1:29" ht="12" customHeight="1">
      <c r="A17" s="638"/>
      <c r="B17" s="639"/>
      <c r="C17" s="639"/>
      <c r="D17" s="639"/>
      <c r="E17" s="639"/>
      <c r="F17" s="623"/>
      <c r="G17" s="624"/>
      <c r="H17" s="624"/>
      <c r="I17" s="624"/>
      <c r="J17" s="624"/>
      <c r="K17" s="624"/>
      <c r="L17" s="625"/>
      <c r="M17" s="31"/>
      <c r="N17" s="328"/>
      <c r="O17" s="329"/>
      <c r="P17" s="333"/>
      <c r="Q17" s="334"/>
      <c r="R17" s="334"/>
      <c r="S17" s="334"/>
      <c r="T17" s="334"/>
      <c r="U17" s="335"/>
      <c r="V17" s="336"/>
      <c r="W17" s="309"/>
      <c r="X17" s="311"/>
      <c r="Y17" s="311"/>
      <c r="Z17" s="359"/>
      <c r="AA17" s="360"/>
      <c r="AB17" s="360"/>
      <c r="AC17" s="361"/>
    </row>
    <row r="18" spans="1:29" ht="12" customHeight="1">
      <c r="A18" s="638" t="s">
        <v>8</v>
      </c>
      <c r="B18" s="639"/>
      <c r="C18" s="639"/>
      <c r="D18" s="639"/>
      <c r="E18" s="639"/>
      <c r="F18" s="652"/>
      <c r="G18" s="652"/>
      <c r="H18" s="652"/>
      <c r="I18" s="652"/>
      <c r="J18" s="652"/>
      <c r="K18" s="652"/>
      <c r="L18" s="653"/>
      <c r="M18" s="20"/>
      <c r="N18" s="328"/>
      <c r="O18" s="329"/>
      <c r="P18" s="330"/>
      <c r="Q18" s="331"/>
      <c r="R18" s="331"/>
      <c r="S18" s="331"/>
      <c r="T18" s="331"/>
      <c r="U18" s="332"/>
      <c r="V18" s="336"/>
      <c r="W18" s="309"/>
      <c r="X18" s="311"/>
      <c r="Y18" s="311"/>
      <c r="Z18" s="359">
        <f>V18*X18</f>
        <v>0</v>
      </c>
      <c r="AA18" s="360"/>
      <c r="AB18" s="360"/>
      <c r="AC18" s="361"/>
    </row>
    <row r="19" spans="1:29" ht="12" customHeight="1">
      <c r="A19" s="638"/>
      <c r="B19" s="639"/>
      <c r="C19" s="639"/>
      <c r="D19" s="639"/>
      <c r="E19" s="639"/>
      <c r="F19" s="652"/>
      <c r="G19" s="652"/>
      <c r="H19" s="652"/>
      <c r="I19" s="652"/>
      <c r="J19" s="652"/>
      <c r="K19" s="652"/>
      <c r="L19" s="653"/>
      <c r="M19" s="20"/>
      <c r="N19" s="328"/>
      <c r="O19" s="329"/>
      <c r="P19" s="333"/>
      <c r="Q19" s="334"/>
      <c r="R19" s="334"/>
      <c r="S19" s="334"/>
      <c r="T19" s="334"/>
      <c r="U19" s="335"/>
      <c r="V19" s="336"/>
      <c r="W19" s="309"/>
      <c r="X19" s="311"/>
      <c r="Y19" s="311"/>
      <c r="Z19" s="359"/>
      <c r="AA19" s="360"/>
      <c r="AB19" s="360"/>
      <c r="AC19" s="361"/>
    </row>
    <row r="20" spans="1:29" ht="12" customHeight="1" thickBot="1">
      <c r="A20" s="650"/>
      <c r="B20" s="651"/>
      <c r="C20" s="651"/>
      <c r="D20" s="651"/>
      <c r="E20" s="651"/>
      <c r="F20" s="654"/>
      <c r="G20" s="654"/>
      <c r="H20" s="654"/>
      <c r="I20" s="654"/>
      <c r="J20" s="654"/>
      <c r="K20" s="654"/>
      <c r="L20" s="655"/>
      <c r="M20" s="20"/>
      <c r="N20" s="362"/>
      <c r="O20" s="329"/>
      <c r="P20" s="330"/>
      <c r="Q20" s="331"/>
      <c r="R20" s="331"/>
      <c r="S20" s="331"/>
      <c r="T20" s="331"/>
      <c r="U20" s="332"/>
      <c r="V20" s="336"/>
      <c r="W20" s="309"/>
      <c r="X20" s="311"/>
      <c r="Y20" s="311"/>
      <c r="Z20" s="359">
        <f>V20*X20</f>
        <v>0</v>
      </c>
      <c r="AA20" s="360"/>
      <c r="AB20" s="360"/>
      <c r="AC20" s="361"/>
    </row>
    <row r="21" spans="1:29" ht="12" customHeight="1">
      <c r="A21" s="636" t="s">
        <v>10</v>
      </c>
      <c r="B21" s="637"/>
      <c r="C21" s="637"/>
      <c r="D21" s="637"/>
      <c r="E21" s="637"/>
      <c r="F21" s="546">
        <f>X37</f>
        <v>110000</v>
      </c>
      <c r="G21" s="547"/>
      <c r="H21" s="547"/>
      <c r="I21" s="547"/>
      <c r="J21" s="547"/>
      <c r="K21" s="547"/>
      <c r="L21" s="548"/>
      <c r="M21" s="20"/>
      <c r="N21" s="363"/>
      <c r="O21" s="329"/>
      <c r="P21" s="333"/>
      <c r="Q21" s="334"/>
      <c r="R21" s="334"/>
      <c r="S21" s="334"/>
      <c r="T21" s="334"/>
      <c r="U21" s="335"/>
      <c r="V21" s="336"/>
      <c r="W21" s="309"/>
      <c r="X21" s="311"/>
      <c r="Y21" s="311"/>
      <c r="Z21" s="359"/>
      <c r="AA21" s="360"/>
      <c r="AB21" s="360"/>
      <c r="AC21" s="361"/>
    </row>
    <row r="22" spans="1:29" ht="12" customHeight="1">
      <c r="A22" s="638"/>
      <c r="B22" s="639"/>
      <c r="C22" s="639"/>
      <c r="D22" s="639"/>
      <c r="E22" s="639"/>
      <c r="F22" s="549"/>
      <c r="G22" s="550"/>
      <c r="H22" s="550"/>
      <c r="I22" s="550"/>
      <c r="J22" s="550"/>
      <c r="K22" s="550"/>
      <c r="L22" s="551"/>
      <c r="M22" s="20"/>
      <c r="N22" s="362"/>
      <c r="O22" s="329"/>
      <c r="P22" s="330"/>
      <c r="Q22" s="331"/>
      <c r="R22" s="331"/>
      <c r="S22" s="331"/>
      <c r="T22" s="331"/>
      <c r="U22" s="332"/>
      <c r="V22" s="336"/>
      <c r="W22" s="309"/>
      <c r="X22" s="311"/>
      <c r="Y22" s="311"/>
      <c r="Z22" s="359">
        <f>V22*X22</f>
        <v>0</v>
      </c>
      <c r="AA22" s="360"/>
      <c r="AB22" s="360"/>
      <c r="AC22" s="361"/>
    </row>
    <row r="23" spans="1:29" ht="12" customHeight="1" thickBot="1">
      <c r="A23" s="640"/>
      <c r="B23" s="641"/>
      <c r="C23" s="641"/>
      <c r="D23" s="641"/>
      <c r="E23" s="641"/>
      <c r="F23" s="552"/>
      <c r="G23" s="553"/>
      <c r="H23" s="553"/>
      <c r="I23" s="553"/>
      <c r="J23" s="553"/>
      <c r="K23" s="553"/>
      <c r="L23" s="554"/>
      <c r="M23" s="20"/>
      <c r="N23" s="363"/>
      <c r="O23" s="329"/>
      <c r="P23" s="333"/>
      <c r="Q23" s="334"/>
      <c r="R23" s="334"/>
      <c r="S23" s="334"/>
      <c r="T23" s="334"/>
      <c r="U23" s="335"/>
      <c r="V23" s="336"/>
      <c r="W23" s="309"/>
      <c r="X23" s="311"/>
      <c r="Y23" s="311"/>
      <c r="Z23" s="359"/>
      <c r="AA23" s="360"/>
      <c r="AB23" s="360"/>
      <c r="AC23" s="361"/>
    </row>
    <row r="24" spans="1:29" ht="12" customHeight="1">
      <c r="A24" s="642" t="s">
        <v>11</v>
      </c>
      <c r="B24" s="643"/>
      <c r="C24" s="643"/>
      <c r="D24" s="643"/>
      <c r="E24" s="643"/>
      <c r="F24" s="644"/>
      <c r="G24" s="644"/>
      <c r="H24" s="644"/>
      <c r="I24" s="644"/>
      <c r="J24" s="644"/>
      <c r="K24" s="644"/>
      <c r="L24" s="645"/>
      <c r="M24" s="20"/>
      <c r="N24" s="362"/>
      <c r="O24" s="329"/>
      <c r="P24" s="330"/>
      <c r="Q24" s="331"/>
      <c r="R24" s="331"/>
      <c r="S24" s="331"/>
      <c r="T24" s="331"/>
      <c r="U24" s="332"/>
      <c r="V24" s="336"/>
      <c r="W24" s="309"/>
      <c r="X24" s="311"/>
      <c r="Y24" s="311"/>
      <c r="Z24" s="359">
        <f>V24*X24</f>
        <v>0</v>
      </c>
      <c r="AA24" s="360"/>
      <c r="AB24" s="360"/>
      <c r="AC24" s="361"/>
    </row>
    <row r="25" spans="1:29" ht="12" customHeight="1">
      <c r="A25" s="638"/>
      <c r="B25" s="639"/>
      <c r="C25" s="639"/>
      <c r="D25" s="639"/>
      <c r="E25" s="639"/>
      <c r="F25" s="646"/>
      <c r="G25" s="646"/>
      <c r="H25" s="646"/>
      <c r="I25" s="646"/>
      <c r="J25" s="646"/>
      <c r="K25" s="646"/>
      <c r="L25" s="647"/>
      <c r="M25" s="20"/>
      <c r="N25" s="363"/>
      <c r="O25" s="329"/>
      <c r="P25" s="333"/>
      <c r="Q25" s="334"/>
      <c r="R25" s="334"/>
      <c r="S25" s="334"/>
      <c r="T25" s="334"/>
      <c r="U25" s="335"/>
      <c r="V25" s="336"/>
      <c r="W25" s="309"/>
      <c r="X25" s="311"/>
      <c r="Y25" s="311"/>
      <c r="Z25" s="359"/>
      <c r="AA25" s="360"/>
      <c r="AB25" s="360"/>
      <c r="AC25" s="361"/>
    </row>
    <row r="26" spans="1:29" ht="12" customHeight="1" thickBot="1">
      <c r="A26" s="640"/>
      <c r="B26" s="641"/>
      <c r="C26" s="641"/>
      <c r="D26" s="641"/>
      <c r="E26" s="641"/>
      <c r="F26" s="648"/>
      <c r="G26" s="648"/>
      <c r="H26" s="648"/>
      <c r="I26" s="648"/>
      <c r="J26" s="648"/>
      <c r="K26" s="648"/>
      <c r="L26" s="649"/>
      <c r="M26" s="20"/>
      <c r="N26" s="362"/>
      <c r="O26" s="329"/>
      <c r="P26" s="330"/>
      <c r="Q26" s="331"/>
      <c r="R26" s="331"/>
      <c r="S26" s="331"/>
      <c r="T26" s="331"/>
      <c r="U26" s="332"/>
      <c r="V26" s="336"/>
      <c r="W26" s="309"/>
      <c r="X26" s="311"/>
      <c r="Y26" s="311"/>
      <c r="Z26" s="359">
        <f>V26*X26</f>
        <v>0</v>
      </c>
      <c r="AA26" s="360"/>
      <c r="AB26" s="360"/>
      <c r="AC26" s="361"/>
    </row>
    <row r="27" spans="1:29" ht="12" customHeight="1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63"/>
      <c r="O27" s="329"/>
      <c r="P27" s="333"/>
      <c r="Q27" s="334"/>
      <c r="R27" s="334"/>
      <c r="S27" s="334"/>
      <c r="T27" s="334"/>
      <c r="U27" s="335"/>
      <c r="V27" s="336"/>
      <c r="W27" s="309"/>
      <c r="X27" s="311"/>
      <c r="Y27" s="311"/>
      <c r="Z27" s="359"/>
      <c r="AA27" s="360"/>
      <c r="AB27" s="360"/>
      <c r="AC27" s="361"/>
    </row>
    <row r="28" spans="1:29" s="35" customFormat="1" ht="24" customHeight="1">
      <c r="A28" s="666" t="s">
        <v>12</v>
      </c>
      <c r="B28" s="667"/>
      <c r="C28" s="668" t="s">
        <v>152</v>
      </c>
      <c r="D28" s="668"/>
      <c r="E28" s="668"/>
      <c r="F28" s="668"/>
      <c r="G28" s="668"/>
      <c r="H28" s="668"/>
      <c r="I28" s="669" t="s">
        <v>13</v>
      </c>
      <c r="J28" s="669"/>
      <c r="K28" s="51" t="str">
        <f>IF($D9="","",VLOOKUP($D9,工事名!$B$2:$F$106,5,FALSE))&amp;""</f>
        <v>0</v>
      </c>
      <c r="L28" s="33" t="s">
        <v>35</v>
      </c>
      <c r="M28" s="34"/>
      <c r="N28" s="119"/>
      <c r="O28" s="120"/>
      <c r="P28" s="321"/>
      <c r="Q28" s="322"/>
      <c r="R28" s="322"/>
      <c r="S28" s="322"/>
      <c r="T28" s="322"/>
      <c r="U28" s="323"/>
      <c r="V28" s="121"/>
      <c r="W28" s="122"/>
      <c r="X28" s="324"/>
      <c r="Y28" s="324"/>
      <c r="Z28" s="276">
        <f>V28*X28</f>
        <v>0</v>
      </c>
      <c r="AA28" s="278"/>
      <c r="AB28" s="278"/>
      <c r="AC28" s="279"/>
    </row>
    <row r="29" spans="1:29" s="35" customFormat="1" ht="24" customHeight="1" thickBot="1">
      <c r="A29" s="661" t="s">
        <v>14</v>
      </c>
      <c r="B29" s="662"/>
      <c r="C29" s="663"/>
      <c r="D29" s="663"/>
      <c r="E29" s="663"/>
      <c r="F29" s="663"/>
      <c r="G29" s="540" t="s">
        <v>15</v>
      </c>
      <c r="H29" s="541"/>
      <c r="I29" s="542"/>
      <c r="J29" s="664" t="str">
        <f>IF($D9="","",VLOOKUP($D9,工事名!$B$2:$E$106,4,FALSE))&amp;""</f>
        <v>599001-01</v>
      </c>
      <c r="K29" s="664"/>
      <c r="L29" s="665"/>
      <c r="M29" s="34"/>
      <c r="N29" s="119"/>
      <c r="O29" s="120"/>
      <c r="P29" s="321"/>
      <c r="Q29" s="322"/>
      <c r="R29" s="322"/>
      <c r="S29" s="322"/>
      <c r="T29" s="322"/>
      <c r="U29" s="323"/>
      <c r="V29" s="136"/>
      <c r="W29" s="122"/>
      <c r="X29" s="324"/>
      <c r="Y29" s="324"/>
      <c r="Z29" s="276">
        <f>V29*X29</f>
        <v>0</v>
      </c>
      <c r="AA29" s="278"/>
      <c r="AB29" s="278"/>
      <c r="AC29" s="279"/>
    </row>
    <row r="30" spans="1:29" s="35" customFormat="1" ht="24" customHeight="1">
      <c r="A30" s="666" t="s">
        <v>16</v>
      </c>
      <c r="B30" s="667"/>
      <c r="C30" s="670"/>
      <c r="D30" s="670"/>
      <c r="E30" s="670"/>
      <c r="F30" s="671"/>
      <c r="G30" s="584" t="s">
        <v>18</v>
      </c>
      <c r="H30" s="584"/>
      <c r="I30" s="584"/>
      <c r="J30" s="584"/>
      <c r="K30" s="584"/>
      <c r="L30" s="585"/>
      <c r="M30" s="34"/>
      <c r="N30" s="119"/>
      <c r="O30" s="120"/>
      <c r="P30" s="321"/>
      <c r="Q30" s="322"/>
      <c r="R30" s="322"/>
      <c r="S30" s="322"/>
      <c r="T30" s="322"/>
      <c r="U30" s="323"/>
      <c r="V30" s="121"/>
      <c r="W30" s="122"/>
      <c r="X30" s="324"/>
      <c r="Y30" s="324"/>
      <c r="Z30" s="276">
        <f>V30*X30</f>
        <v>0</v>
      </c>
      <c r="AA30" s="278"/>
      <c r="AB30" s="278"/>
      <c r="AC30" s="279"/>
    </row>
    <row r="31" spans="1:29" s="35" customFormat="1" ht="24" customHeight="1" thickBot="1">
      <c r="A31" s="672" t="s">
        <v>17</v>
      </c>
      <c r="B31" s="673"/>
      <c r="C31" s="674"/>
      <c r="D31" s="674"/>
      <c r="E31" s="674"/>
      <c r="F31" s="675"/>
      <c r="G31" s="541" t="s">
        <v>19</v>
      </c>
      <c r="H31" s="541"/>
      <c r="I31" s="541"/>
      <c r="J31" s="541"/>
      <c r="K31" s="541"/>
      <c r="L31" s="588"/>
      <c r="M31" s="34"/>
      <c r="N31" s="119"/>
      <c r="O31" s="120"/>
      <c r="P31" s="321"/>
      <c r="Q31" s="322"/>
      <c r="R31" s="322"/>
      <c r="S31" s="322"/>
      <c r="T31" s="322"/>
      <c r="U31" s="323"/>
      <c r="V31" s="121"/>
      <c r="W31" s="122"/>
      <c r="X31" s="324"/>
      <c r="Y31" s="324"/>
      <c r="Z31" s="276">
        <f>V31*X31</f>
        <v>0</v>
      </c>
      <c r="AA31" s="278"/>
      <c r="AB31" s="278"/>
      <c r="AC31" s="279"/>
    </row>
    <row r="32" spans="1:29" s="35" customFormat="1" ht="12" customHeight="1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28"/>
      <c r="O32" s="329"/>
      <c r="P32" s="330"/>
      <c r="Q32" s="331"/>
      <c r="R32" s="331"/>
      <c r="S32" s="331"/>
      <c r="T32" s="331"/>
      <c r="U32" s="332"/>
      <c r="V32" s="336"/>
      <c r="W32" s="337"/>
      <c r="X32" s="311"/>
      <c r="Y32" s="311"/>
      <c r="Z32" s="276">
        <f>V32*X32</f>
        <v>0</v>
      </c>
      <c r="AA32" s="278"/>
      <c r="AB32" s="278"/>
      <c r="AC32" s="279"/>
    </row>
    <row r="33" spans="1:41" s="35" customFormat="1" ht="12" customHeight="1">
      <c r="A33" s="576" t="s">
        <v>20</v>
      </c>
      <c r="B33" s="577"/>
      <c r="C33" s="577"/>
      <c r="D33" s="577"/>
      <c r="E33" s="577"/>
      <c r="F33" s="578"/>
      <c r="G33" s="579" t="s">
        <v>21</v>
      </c>
      <c r="H33" s="577"/>
      <c r="I33" s="577"/>
      <c r="J33" s="577"/>
      <c r="K33" s="577"/>
      <c r="L33" s="580"/>
      <c r="M33" s="34"/>
      <c r="N33" s="328"/>
      <c r="O33" s="329"/>
      <c r="P33" s="333"/>
      <c r="Q33" s="334"/>
      <c r="R33" s="334"/>
      <c r="S33" s="334"/>
      <c r="T33" s="334"/>
      <c r="U33" s="335"/>
      <c r="V33" s="336"/>
      <c r="W33" s="337"/>
      <c r="X33" s="311"/>
      <c r="Y33" s="311"/>
      <c r="Z33" s="313"/>
      <c r="AA33" s="314"/>
      <c r="AB33" s="314"/>
      <c r="AC33" s="315"/>
    </row>
    <row r="34" spans="1:41" s="35" customFormat="1" ht="24" customHeight="1">
      <c r="A34" s="36"/>
      <c r="B34" s="37"/>
      <c r="C34" s="37"/>
      <c r="D34" s="37"/>
      <c r="E34" s="37"/>
      <c r="F34" s="38"/>
      <c r="G34" s="37"/>
      <c r="H34" s="37"/>
      <c r="I34" s="37"/>
      <c r="J34" s="37"/>
      <c r="K34" s="37"/>
      <c r="L34" s="39"/>
      <c r="M34" s="34"/>
      <c r="N34" s="119"/>
      <c r="O34" s="120"/>
      <c r="P34" s="321"/>
      <c r="Q34" s="322"/>
      <c r="R34" s="322"/>
      <c r="S34" s="322"/>
      <c r="T34" s="322"/>
      <c r="U34" s="323"/>
      <c r="V34" s="121"/>
      <c r="W34" s="123"/>
      <c r="X34" s="324"/>
      <c r="Y34" s="324"/>
      <c r="Z34" s="325">
        <f>V34*X34</f>
        <v>0</v>
      </c>
      <c r="AA34" s="326"/>
      <c r="AB34" s="326"/>
      <c r="AC34" s="327"/>
    </row>
    <row r="35" spans="1:41" s="35" customFormat="1" ht="12" customHeight="1" thickBot="1">
      <c r="A35" s="40"/>
      <c r="B35" s="41"/>
      <c r="C35" s="41"/>
      <c r="D35" s="41"/>
      <c r="E35" s="41"/>
      <c r="F35" s="42"/>
      <c r="G35" s="41"/>
      <c r="H35" s="41"/>
      <c r="I35" s="41"/>
      <c r="J35" s="41"/>
      <c r="K35" s="41"/>
      <c r="L35" s="43"/>
      <c r="M35" s="34"/>
      <c r="N35" s="297"/>
      <c r="O35" s="299"/>
      <c r="P35" s="301" t="s">
        <v>34</v>
      </c>
      <c r="Q35" s="302"/>
      <c r="R35" s="302"/>
      <c r="S35" s="302"/>
      <c r="T35" s="302"/>
      <c r="U35" s="303"/>
      <c r="V35" s="307"/>
      <c r="W35" s="309"/>
      <c r="X35" s="311"/>
      <c r="Y35" s="311"/>
      <c r="Z35" s="276">
        <f>SUM(Z16:AC34)</f>
        <v>100000</v>
      </c>
      <c r="AA35" s="277"/>
      <c r="AB35" s="278"/>
      <c r="AC35" s="279"/>
    </row>
    <row r="36" spans="1:41" s="35" customFormat="1" ht="12" customHeight="1" thickBo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98"/>
      <c r="O36" s="300"/>
      <c r="P36" s="304"/>
      <c r="Q36" s="305"/>
      <c r="R36" s="305"/>
      <c r="S36" s="305"/>
      <c r="T36" s="305"/>
      <c r="U36" s="306"/>
      <c r="V36" s="308"/>
      <c r="W36" s="310"/>
      <c r="X36" s="312"/>
      <c r="Y36" s="312"/>
      <c r="Z36" s="280"/>
      <c r="AA36" s="281"/>
      <c r="AB36" s="281"/>
      <c r="AC36" s="282"/>
    </row>
    <row r="37" spans="1:41" s="35" customFormat="1" ht="24" customHeight="1" thickBot="1">
      <c r="A37" s="592" t="s">
        <v>22</v>
      </c>
      <c r="B37" s="559" t="str">
        <f>IF(基本入力!$B$15=0,"",基本入力!$B$15)</f>
        <v>銀行名、支店名を入力してください。</v>
      </c>
      <c r="C37" s="560"/>
      <c r="D37" s="560"/>
      <c r="E37" s="560"/>
      <c r="F37" s="560"/>
      <c r="G37" s="560"/>
      <c r="H37" s="561"/>
      <c r="I37" s="44" t="str">
        <f>基本入力!$B$17</f>
        <v>当座または普通</v>
      </c>
      <c r="J37" s="562" t="str">
        <f>IF(基本入力!$B$19=0,"",基本入力!$B$19)</f>
        <v>口座番号入力</v>
      </c>
      <c r="K37" s="562"/>
      <c r="L37" s="563"/>
      <c r="M37" s="34"/>
      <c r="N37" s="498" t="s">
        <v>3</v>
      </c>
      <c r="O37" s="499"/>
      <c r="P37" s="500"/>
      <c r="Q37" s="501">
        <v>0.1</v>
      </c>
      <c r="R37" s="502"/>
      <c r="S37" s="505">
        <f>IFERROR(ROUND(Z35*Q37,0),"")</f>
        <v>10000</v>
      </c>
      <c r="T37" s="506"/>
      <c r="U37" s="564" t="s">
        <v>33</v>
      </c>
      <c r="V37" s="564"/>
      <c r="W37" s="565"/>
      <c r="X37" s="566">
        <f>IFERROR(Z35+S37,"")</f>
        <v>110000</v>
      </c>
      <c r="Y37" s="567"/>
      <c r="Z37" s="567"/>
      <c r="AA37" s="567"/>
      <c r="AB37" s="567"/>
      <c r="AC37" s="568"/>
    </row>
    <row r="38" spans="1:41" s="35" customFormat="1">
      <c r="A38" s="593"/>
      <c r="B38" s="45" t="s">
        <v>36</v>
      </c>
      <c r="C38" s="569" t="str">
        <f>基本入力!$B$23</f>
        <v>口座名を入力してください。</v>
      </c>
      <c r="D38" s="569"/>
      <c r="E38" s="569"/>
      <c r="F38" s="569"/>
      <c r="G38" s="569"/>
      <c r="H38" s="569"/>
      <c r="I38" s="569"/>
      <c r="J38" s="569"/>
      <c r="K38" s="569"/>
      <c r="L38" s="57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6"/>
      <c r="Y38" s="34"/>
      <c r="Z38" s="34"/>
      <c r="AA38" s="34"/>
      <c r="AB38" s="34"/>
      <c r="AC38" s="34"/>
    </row>
    <row r="39" spans="1:41" s="35" customFormat="1" ht="10.8" customHeight="1">
      <c r="A39" s="593"/>
      <c r="B39" s="599" t="s">
        <v>26</v>
      </c>
      <c r="C39" s="601" t="str">
        <f>基本入力!$B$21&amp;"　"&amp;IF(基本入力!$F$21=0,"",基本入力!$F$21)</f>
        <v>御社名を正式名称で入力してください。　</v>
      </c>
      <c r="D39" s="601"/>
      <c r="E39" s="601"/>
      <c r="F39" s="601"/>
      <c r="G39" s="601"/>
      <c r="H39" s="601" t="str">
        <f>IF(基本入力!$E$21=0,"",基本入力!$E$21)</f>
        <v/>
      </c>
      <c r="I39" s="601"/>
      <c r="J39" s="601"/>
      <c r="K39" s="601"/>
      <c r="L39" s="602"/>
      <c r="M39" s="34"/>
      <c r="N39" s="34"/>
      <c r="O39" s="34"/>
      <c r="P39" s="34"/>
      <c r="Q39" s="34"/>
      <c r="R39" s="571"/>
      <c r="S39" s="571"/>
      <c r="T39" s="172" t="s">
        <v>147</v>
      </c>
      <c r="U39" s="172" t="s">
        <v>148</v>
      </c>
      <c r="V39" s="172" t="s">
        <v>148</v>
      </c>
      <c r="W39" s="172" t="s">
        <v>149</v>
      </c>
      <c r="X39" s="172"/>
      <c r="Y39" s="461" t="s">
        <v>150</v>
      </c>
      <c r="Z39" s="462"/>
      <c r="AA39" s="463" t="s">
        <v>151</v>
      </c>
      <c r="AB39" s="464"/>
      <c r="AC39" s="462"/>
    </row>
    <row r="40" spans="1:41" s="35" customFormat="1" ht="6.6" customHeight="1">
      <c r="A40" s="594"/>
      <c r="B40" s="600"/>
      <c r="C40" s="603"/>
      <c r="D40" s="603"/>
      <c r="E40" s="603"/>
      <c r="F40" s="603"/>
      <c r="G40" s="603"/>
      <c r="H40" s="603"/>
      <c r="I40" s="603"/>
      <c r="J40" s="603"/>
      <c r="K40" s="603"/>
      <c r="L40" s="604"/>
      <c r="M40" s="34"/>
      <c r="N40" s="34"/>
      <c r="O40" s="34"/>
      <c r="P40" s="34"/>
      <c r="Q40" s="34"/>
      <c r="R40" s="571"/>
      <c r="S40" s="571"/>
      <c r="T40" s="605"/>
      <c r="U40" s="605"/>
      <c r="V40" s="605"/>
      <c r="W40" s="605"/>
      <c r="X40" s="605"/>
      <c r="Y40" s="608"/>
      <c r="Z40" s="609"/>
      <c r="AA40" s="608"/>
      <c r="AB40" s="614"/>
      <c r="AC40" s="609"/>
    </row>
    <row r="41" spans="1:41" s="35" customForma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571"/>
      <c r="S41" s="571"/>
      <c r="T41" s="606"/>
      <c r="U41" s="606"/>
      <c r="V41" s="606"/>
      <c r="W41" s="606"/>
      <c r="X41" s="606"/>
      <c r="Y41" s="610"/>
      <c r="Z41" s="611"/>
      <c r="AA41" s="610"/>
      <c r="AB41" s="615"/>
      <c r="AC41" s="611"/>
    </row>
    <row r="42" spans="1:41" ht="20.25" customHeight="1">
      <c r="A42" s="47" t="s">
        <v>27</v>
      </c>
      <c r="B42" s="47"/>
      <c r="C42" s="47" t="str">
        <f>IF(Q37=0.08,"消費税率は経過措置適用による","")</f>
        <v/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72"/>
      <c r="S42" s="572"/>
      <c r="T42" s="607"/>
      <c r="U42" s="607"/>
      <c r="V42" s="607"/>
      <c r="W42" s="607"/>
      <c r="X42" s="607"/>
      <c r="Y42" s="612"/>
      <c r="Z42" s="613"/>
      <c r="AA42" s="612"/>
      <c r="AB42" s="616"/>
      <c r="AC42" s="613"/>
    </row>
    <row r="43" spans="1:41" ht="3.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</row>
    <row r="44" spans="1:41" ht="14.4" customHeight="1">
      <c r="A44" s="509" t="s">
        <v>120</v>
      </c>
      <c r="B44" s="509"/>
      <c r="C44" s="509"/>
      <c r="D44" s="20"/>
      <c r="E44" s="20"/>
      <c r="F44" s="20"/>
      <c r="G44" s="20"/>
      <c r="H44" s="20"/>
      <c r="I44" s="20"/>
      <c r="J44" s="20"/>
      <c r="K44" s="20"/>
      <c r="L44" s="20"/>
      <c r="M44" s="590" t="s">
        <v>4</v>
      </c>
      <c r="N44" s="590"/>
      <c r="O44" s="590"/>
      <c r="P44" s="590"/>
      <c r="Q44" s="590"/>
      <c r="R44" s="590"/>
      <c r="S44" s="590"/>
      <c r="T44" s="590"/>
      <c r="U44" s="20"/>
      <c r="V44" s="20"/>
      <c r="W44" s="21" t="s">
        <v>25</v>
      </c>
      <c r="X44" s="460" t="str">
        <f>IF($D51="","",VLOOKUP($D51,工事名!$B$2:$D$106,3,FALSE))</f>
        <v/>
      </c>
      <c r="Y44" s="460"/>
      <c r="Z44" s="460"/>
      <c r="AA44" s="460"/>
      <c r="AB44" s="460"/>
      <c r="AC44" s="460"/>
    </row>
    <row r="45" spans="1:41" ht="14.4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591"/>
      <c r="N45" s="591"/>
      <c r="O45" s="591"/>
      <c r="P45" s="591"/>
      <c r="Q45" s="591"/>
      <c r="R45" s="591"/>
      <c r="S45" s="591"/>
      <c r="T45" s="591"/>
      <c r="U45" s="23"/>
      <c r="V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3.2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555"/>
      <c r="N46" s="555"/>
      <c r="O46" s="555"/>
      <c r="P46" s="555"/>
      <c r="Q46" s="555"/>
      <c r="R46" s="555"/>
      <c r="S46" s="555"/>
      <c r="T46" s="555"/>
      <c r="U46" s="20"/>
      <c r="V46" s="20"/>
      <c r="W46" s="20"/>
      <c r="X46" s="20"/>
      <c r="Y46" s="20"/>
      <c r="AA46" s="455" t="s">
        <v>74</v>
      </c>
      <c r="AB46" s="455"/>
      <c r="AC46" s="455"/>
    </row>
    <row r="47" spans="1:41" ht="12" customHeight="1">
      <c r="A47" s="587" t="s">
        <v>5</v>
      </c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56"/>
      <c r="N47" s="556"/>
      <c r="O47" s="556"/>
      <c r="P47" s="556"/>
      <c r="Q47" s="556"/>
      <c r="R47" s="556"/>
      <c r="S47" s="556"/>
      <c r="T47" s="556"/>
      <c r="U47" s="507" t="s">
        <v>37</v>
      </c>
      <c r="V47" s="631" t="str">
        <f>IF(基本入力!$B$3=0,"",基本入力!$B$3)</f>
        <v>住所を入力してください。</v>
      </c>
      <c r="W47" s="631"/>
      <c r="X47" s="631"/>
      <c r="Y47" s="631"/>
      <c r="Z47" s="631"/>
      <c r="AA47" s="631"/>
      <c r="AB47" s="165"/>
      <c r="AC47" s="24"/>
    </row>
    <row r="48" spans="1:41" ht="12" customHeight="1">
      <c r="A48" s="587"/>
      <c r="B48" s="587"/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20"/>
      <c r="N48" s="20"/>
      <c r="O48" s="20"/>
      <c r="P48" s="20"/>
      <c r="Q48" s="20"/>
      <c r="R48" s="20"/>
      <c r="S48" s="20"/>
      <c r="T48" s="20"/>
      <c r="U48" s="508"/>
      <c r="V48" s="632"/>
      <c r="W48" s="632"/>
      <c r="X48" s="632"/>
      <c r="Y48" s="632"/>
      <c r="Z48" s="632"/>
      <c r="AA48" s="632"/>
      <c r="AB48" s="143"/>
      <c r="AC48" s="25"/>
    </row>
    <row r="49" spans="1:29" ht="12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508" t="s">
        <v>38</v>
      </c>
      <c r="V49" s="496" t="str">
        <f>IF(基本入力!$B$5=0,"",基本入力!$B$5)</f>
        <v>御社名を正式名称で入力してください。</v>
      </c>
      <c r="W49" s="496"/>
      <c r="X49" s="496"/>
      <c r="Y49" s="496"/>
      <c r="Z49" s="496"/>
      <c r="AA49" s="496"/>
      <c r="AB49" s="496"/>
      <c r="AC49" s="26"/>
    </row>
    <row r="50" spans="1:29" ht="12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508"/>
      <c r="V50" s="496"/>
      <c r="W50" s="496"/>
      <c r="X50" s="496"/>
      <c r="Y50" s="496"/>
      <c r="Z50" s="496"/>
      <c r="AA50" s="496"/>
      <c r="AB50" s="496"/>
      <c r="AC50" s="26"/>
    </row>
    <row r="51" spans="1:29" ht="12" customHeight="1">
      <c r="A51" s="20"/>
      <c r="B51" s="595" t="s">
        <v>0</v>
      </c>
      <c r="C51" s="595"/>
      <c r="D51" s="633"/>
      <c r="E51" s="633"/>
      <c r="F51" s="633"/>
      <c r="G51" s="633"/>
      <c r="H51" s="633"/>
      <c r="I51" s="595" t="s">
        <v>7</v>
      </c>
      <c r="J51" s="20"/>
      <c r="K51" s="20"/>
      <c r="L51" s="20"/>
      <c r="M51" s="20"/>
      <c r="N51" s="20"/>
      <c r="O51" s="20"/>
      <c r="P51" s="20"/>
      <c r="Q51" s="450" t="str">
        <f>IF(基本入力!$B$13=0,"",基本入力!$B$13)</f>
        <v>000000</v>
      </c>
      <c r="R51" s="450"/>
      <c r="T51" s="52"/>
      <c r="U51" s="508"/>
      <c r="V51" s="496"/>
      <c r="W51" s="496"/>
      <c r="X51" s="496"/>
      <c r="Y51" s="496"/>
      <c r="Z51" s="496"/>
      <c r="AA51" s="496"/>
      <c r="AB51" s="496"/>
      <c r="AC51" s="26"/>
    </row>
    <row r="52" spans="1:29" ht="12" customHeight="1" thickBot="1">
      <c r="A52" s="20"/>
      <c r="B52" s="596">
        <v>26009</v>
      </c>
      <c r="C52" s="596"/>
      <c r="D52" s="634"/>
      <c r="E52" s="634"/>
      <c r="F52" s="634"/>
      <c r="G52" s="634"/>
      <c r="H52" s="634"/>
      <c r="I52" s="596"/>
      <c r="J52" s="20"/>
      <c r="K52" s="20"/>
      <c r="L52" s="20"/>
      <c r="M52" s="20"/>
      <c r="N52" s="20"/>
      <c r="O52" s="20"/>
      <c r="P52" s="144" t="s">
        <v>140</v>
      </c>
      <c r="Q52" s="451"/>
      <c r="R52" s="451"/>
      <c r="T52" s="52"/>
      <c r="U52" s="142"/>
      <c r="V52" s="485" t="str">
        <f>IF(基本入力!$B$7=0,"",基本入力!$B$7)</f>
        <v>御社の代表取締役社長を入力してください。</v>
      </c>
      <c r="W52" s="485"/>
      <c r="X52" s="485"/>
      <c r="Y52" s="485"/>
      <c r="Z52" s="485"/>
      <c r="AA52" s="485"/>
      <c r="AB52" s="145"/>
      <c r="AC52" s="28"/>
    </row>
    <row r="53" spans="1:29" ht="12" customHeight="1">
      <c r="A53" s="20"/>
      <c r="B53" s="29"/>
      <c r="C53" s="29"/>
      <c r="D53" s="29"/>
      <c r="E53" s="139"/>
      <c r="F53" s="139"/>
      <c r="G53" s="139"/>
      <c r="H53" s="139"/>
      <c r="I53" s="29"/>
      <c r="J53" s="20"/>
      <c r="K53" s="20"/>
      <c r="L53" s="20"/>
      <c r="M53" s="20"/>
      <c r="N53" s="20"/>
      <c r="O53" s="20"/>
      <c r="P53" s="20"/>
      <c r="Q53" s="20"/>
      <c r="R53" s="20"/>
      <c r="T53" s="20"/>
      <c r="U53" s="142"/>
      <c r="V53" s="485"/>
      <c r="W53" s="485"/>
      <c r="X53" s="485"/>
      <c r="Y53" s="485"/>
      <c r="Z53" s="485"/>
      <c r="AA53" s="485"/>
      <c r="AB53" s="145"/>
      <c r="AC53" s="28"/>
    </row>
    <row r="54" spans="1:29" ht="12" customHeight="1">
      <c r="A54" s="20"/>
      <c r="B54" s="595" t="s">
        <v>6</v>
      </c>
      <c r="C54" s="595"/>
      <c r="D54" s="597" t="str">
        <f>IF($D51="","",VLOOKUP($D51,工事名!$B$2:$C$106,2,FALSE))</f>
        <v/>
      </c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20"/>
      <c r="U54" s="490" t="s">
        <v>23</v>
      </c>
      <c r="V54" s="492" t="str">
        <f>IF(基本入力!$B$9=0,"",基本入力!$B$9)</f>
        <v>電話番号入力</v>
      </c>
      <c r="W54" s="492"/>
      <c r="X54" s="494" t="s">
        <v>24</v>
      </c>
      <c r="Y54" s="492" t="str">
        <f>IF(基本入力!$B$11=0,"",基本入力!$B$11)</f>
        <v>FAX番号入力</v>
      </c>
      <c r="Z54" s="492"/>
      <c r="AA54" s="492"/>
      <c r="AB54" s="492"/>
      <c r="AC54" s="140"/>
    </row>
    <row r="55" spans="1:29" ht="12" customHeight="1" thickBot="1">
      <c r="A55" s="20"/>
      <c r="B55" s="596"/>
      <c r="C55" s="596"/>
      <c r="D55" s="598"/>
      <c r="E55" s="598"/>
      <c r="F55" s="598"/>
      <c r="G55" s="598"/>
      <c r="H55" s="598"/>
      <c r="I55" s="598"/>
      <c r="J55" s="598"/>
      <c r="K55" s="598"/>
      <c r="L55" s="598"/>
      <c r="M55" s="598"/>
      <c r="N55" s="598"/>
      <c r="O55" s="598"/>
      <c r="P55" s="598"/>
      <c r="Q55" s="598"/>
      <c r="R55" s="598"/>
      <c r="S55" s="598"/>
      <c r="T55" s="20"/>
      <c r="U55" s="491"/>
      <c r="V55" s="493"/>
      <c r="W55" s="493"/>
      <c r="X55" s="495"/>
      <c r="Y55" s="493"/>
      <c r="Z55" s="493"/>
      <c r="AA55" s="493"/>
      <c r="AB55" s="493"/>
      <c r="AC55" s="141"/>
    </row>
    <row r="56" spans="1:29" ht="12" customHeight="1" thickBo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2" customHeight="1">
      <c r="A57" s="510" t="s">
        <v>115</v>
      </c>
      <c r="B57" s="511"/>
      <c r="C57" s="511"/>
      <c r="D57" s="511"/>
      <c r="E57" s="512"/>
      <c r="F57" s="620"/>
      <c r="G57" s="621"/>
      <c r="H57" s="621"/>
      <c r="I57" s="621"/>
      <c r="J57" s="621"/>
      <c r="K57" s="621"/>
      <c r="L57" s="622"/>
      <c r="M57" s="31"/>
      <c r="N57" s="626" t="s">
        <v>28</v>
      </c>
      <c r="O57" s="627"/>
      <c r="P57" s="628" t="s">
        <v>30</v>
      </c>
      <c r="Q57" s="629"/>
      <c r="R57" s="629"/>
      <c r="S57" s="629"/>
      <c r="T57" s="629"/>
      <c r="U57" s="630"/>
      <c r="V57" s="138" t="s">
        <v>2</v>
      </c>
      <c r="W57" s="138" t="s">
        <v>29</v>
      </c>
      <c r="X57" s="579" t="s">
        <v>31</v>
      </c>
      <c r="Y57" s="578"/>
      <c r="Z57" s="579" t="s">
        <v>32</v>
      </c>
      <c r="AA57" s="577"/>
      <c r="AB57" s="577"/>
      <c r="AC57" s="580"/>
    </row>
    <row r="58" spans="1:29" ht="12" customHeight="1">
      <c r="A58" s="513"/>
      <c r="B58" s="514"/>
      <c r="C58" s="514"/>
      <c r="D58" s="514"/>
      <c r="E58" s="515"/>
      <c r="F58" s="534"/>
      <c r="G58" s="535"/>
      <c r="H58" s="535"/>
      <c r="I58" s="535"/>
      <c r="J58" s="535"/>
      <c r="K58" s="535"/>
      <c r="L58" s="536"/>
      <c r="M58" s="31"/>
      <c r="N58" s="486"/>
      <c r="O58" s="488"/>
      <c r="P58" s="330" t="s">
        <v>121</v>
      </c>
      <c r="Q58" s="452"/>
      <c r="R58" s="452"/>
      <c r="S58" s="452"/>
      <c r="T58" s="452"/>
      <c r="U58" s="332"/>
      <c r="V58" s="453"/>
      <c r="W58" s="481" t="s">
        <v>122</v>
      </c>
      <c r="X58" s="475"/>
      <c r="Y58" s="476"/>
      <c r="Z58" s="276">
        <f>V58*X58</f>
        <v>0</v>
      </c>
      <c r="AA58" s="278"/>
      <c r="AB58" s="278"/>
      <c r="AC58" s="279"/>
    </row>
    <row r="59" spans="1:29" ht="12" customHeight="1">
      <c r="A59" s="617"/>
      <c r="B59" s="618"/>
      <c r="C59" s="618"/>
      <c r="D59" s="618"/>
      <c r="E59" s="619"/>
      <c r="F59" s="623"/>
      <c r="G59" s="624"/>
      <c r="H59" s="624"/>
      <c r="I59" s="624"/>
      <c r="J59" s="624"/>
      <c r="K59" s="624"/>
      <c r="L59" s="625"/>
      <c r="M59" s="31"/>
      <c r="N59" s="487"/>
      <c r="O59" s="489"/>
      <c r="P59" s="333"/>
      <c r="Q59" s="334"/>
      <c r="R59" s="334"/>
      <c r="S59" s="334"/>
      <c r="T59" s="334"/>
      <c r="U59" s="335"/>
      <c r="V59" s="454"/>
      <c r="W59" s="482"/>
      <c r="X59" s="483"/>
      <c r="Y59" s="484"/>
      <c r="Z59" s="313"/>
      <c r="AA59" s="314"/>
      <c r="AB59" s="314"/>
      <c r="AC59" s="315"/>
    </row>
    <row r="60" spans="1:29" ht="12" customHeight="1">
      <c r="A60" s="528" t="s">
        <v>8</v>
      </c>
      <c r="B60" s="529"/>
      <c r="C60" s="529"/>
      <c r="D60" s="529"/>
      <c r="E60" s="530"/>
      <c r="F60" s="531"/>
      <c r="G60" s="532"/>
      <c r="H60" s="532"/>
      <c r="I60" s="532"/>
      <c r="J60" s="532"/>
      <c r="K60" s="532"/>
      <c r="L60" s="533"/>
      <c r="M60" s="20"/>
      <c r="N60" s="486"/>
      <c r="O60" s="488"/>
      <c r="P60" s="330"/>
      <c r="Q60" s="452"/>
      <c r="R60" s="452"/>
      <c r="S60" s="452"/>
      <c r="T60" s="452"/>
      <c r="U60" s="332"/>
      <c r="V60" s="453"/>
      <c r="W60" s="310"/>
      <c r="X60" s="475"/>
      <c r="Y60" s="476"/>
      <c r="Z60" s="276">
        <f>V60*X60</f>
        <v>0</v>
      </c>
      <c r="AA60" s="278"/>
      <c r="AB60" s="278"/>
      <c r="AC60" s="279"/>
    </row>
    <row r="61" spans="1:29" ht="12" customHeight="1">
      <c r="A61" s="513"/>
      <c r="B61" s="514"/>
      <c r="C61" s="514"/>
      <c r="D61" s="514"/>
      <c r="E61" s="515"/>
      <c r="F61" s="534"/>
      <c r="G61" s="535"/>
      <c r="H61" s="535"/>
      <c r="I61" s="535"/>
      <c r="J61" s="535"/>
      <c r="K61" s="535"/>
      <c r="L61" s="536"/>
      <c r="M61" s="20"/>
      <c r="N61" s="487"/>
      <c r="O61" s="489"/>
      <c r="P61" s="333"/>
      <c r="Q61" s="334"/>
      <c r="R61" s="334"/>
      <c r="S61" s="334"/>
      <c r="T61" s="334"/>
      <c r="U61" s="335"/>
      <c r="V61" s="454"/>
      <c r="W61" s="497"/>
      <c r="X61" s="483"/>
      <c r="Y61" s="484"/>
      <c r="Z61" s="313"/>
      <c r="AA61" s="314"/>
      <c r="AB61" s="314"/>
      <c r="AC61" s="315"/>
    </row>
    <row r="62" spans="1:29" ht="12" customHeight="1" thickBot="1">
      <c r="A62" s="516"/>
      <c r="B62" s="517"/>
      <c r="C62" s="517"/>
      <c r="D62" s="517"/>
      <c r="E62" s="518"/>
      <c r="F62" s="537"/>
      <c r="G62" s="538"/>
      <c r="H62" s="538"/>
      <c r="I62" s="538"/>
      <c r="J62" s="538"/>
      <c r="K62" s="538"/>
      <c r="L62" s="539"/>
      <c r="M62" s="20"/>
      <c r="N62" s="486"/>
      <c r="O62" s="488"/>
      <c r="P62" s="330"/>
      <c r="Q62" s="452"/>
      <c r="R62" s="452"/>
      <c r="S62" s="452"/>
      <c r="T62" s="452"/>
      <c r="U62" s="332"/>
      <c r="V62" s="453"/>
      <c r="W62" s="310"/>
      <c r="X62" s="475"/>
      <c r="Y62" s="476"/>
      <c r="Z62" s="276">
        <f>V62*X62</f>
        <v>0</v>
      </c>
      <c r="AA62" s="278"/>
      <c r="AB62" s="278"/>
      <c r="AC62" s="279"/>
    </row>
    <row r="63" spans="1:29" ht="12" customHeight="1">
      <c r="A63" s="510" t="s">
        <v>10</v>
      </c>
      <c r="B63" s="511"/>
      <c r="C63" s="511"/>
      <c r="D63" s="511"/>
      <c r="E63" s="512"/>
      <c r="F63" s="546">
        <f>X79</f>
        <v>0</v>
      </c>
      <c r="G63" s="547"/>
      <c r="H63" s="547"/>
      <c r="I63" s="547"/>
      <c r="J63" s="547"/>
      <c r="K63" s="547"/>
      <c r="L63" s="548"/>
      <c r="M63" s="20"/>
      <c r="N63" s="487"/>
      <c r="O63" s="489"/>
      <c r="P63" s="333"/>
      <c r="Q63" s="334"/>
      <c r="R63" s="334"/>
      <c r="S63" s="334"/>
      <c r="T63" s="334"/>
      <c r="U63" s="335"/>
      <c r="V63" s="454"/>
      <c r="W63" s="497"/>
      <c r="X63" s="483"/>
      <c r="Y63" s="484"/>
      <c r="Z63" s="313"/>
      <c r="AA63" s="314"/>
      <c r="AB63" s="314"/>
      <c r="AC63" s="315"/>
    </row>
    <row r="64" spans="1:29" ht="12" customHeight="1">
      <c r="A64" s="513"/>
      <c r="B64" s="514"/>
      <c r="C64" s="514"/>
      <c r="D64" s="514"/>
      <c r="E64" s="515"/>
      <c r="F64" s="549"/>
      <c r="G64" s="550"/>
      <c r="H64" s="550"/>
      <c r="I64" s="550"/>
      <c r="J64" s="550"/>
      <c r="K64" s="550"/>
      <c r="L64" s="551"/>
      <c r="M64" s="20"/>
      <c r="N64" s="486"/>
      <c r="O64" s="488"/>
      <c r="P64" s="330"/>
      <c r="Q64" s="452"/>
      <c r="R64" s="452"/>
      <c r="S64" s="452"/>
      <c r="T64" s="452"/>
      <c r="U64" s="332"/>
      <c r="V64" s="453"/>
      <c r="W64" s="310"/>
      <c r="X64" s="475"/>
      <c r="Y64" s="476"/>
      <c r="Z64" s="276">
        <f>V64*X64</f>
        <v>0</v>
      </c>
      <c r="AA64" s="278"/>
      <c r="AB64" s="278"/>
      <c r="AC64" s="279"/>
    </row>
    <row r="65" spans="1:29" ht="12" customHeight="1" thickBot="1">
      <c r="A65" s="516"/>
      <c r="B65" s="517"/>
      <c r="C65" s="517"/>
      <c r="D65" s="517"/>
      <c r="E65" s="518"/>
      <c r="F65" s="552"/>
      <c r="G65" s="553"/>
      <c r="H65" s="553"/>
      <c r="I65" s="553"/>
      <c r="J65" s="553"/>
      <c r="K65" s="553"/>
      <c r="L65" s="554"/>
      <c r="M65" s="20"/>
      <c r="N65" s="487"/>
      <c r="O65" s="489"/>
      <c r="P65" s="333"/>
      <c r="Q65" s="334"/>
      <c r="R65" s="334"/>
      <c r="S65" s="334"/>
      <c r="T65" s="334"/>
      <c r="U65" s="335"/>
      <c r="V65" s="454"/>
      <c r="W65" s="497"/>
      <c r="X65" s="483"/>
      <c r="Y65" s="484"/>
      <c r="Z65" s="313"/>
      <c r="AA65" s="314"/>
      <c r="AB65" s="314"/>
      <c r="AC65" s="315"/>
    </row>
    <row r="66" spans="1:29" ht="12" customHeight="1">
      <c r="A66" s="510" t="s">
        <v>11</v>
      </c>
      <c r="B66" s="511"/>
      <c r="C66" s="511"/>
      <c r="D66" s="511"/>
      <c r="E66" s="512"/>
      <c r="F66" s="519"/>
      <c r="G66" s="520"/>
      <c r="H66" s="520"/>
      <c r="I66" s="520"/>
      <c r="J66" s="520"/>
      <c r="K66" s="520"/>
      <c r="L66" s="521"/>
      <c r="M66" s="20"/>
      <c r="N66" s="486"/>
      <c r="O66" s="488"/>
      <c r="P66" s="330"/>
      <c r="Q66" s="452"/>
      <c r="R66" s="452"/>
      <c r="S66" s="452"/>
      <c r="T66" s="452"/>
      <c r="U66" s="332"/>
      <c r="V66" s="453"/>
      <c r="W66" s="310"/>
      <c r="X66" s="475"/>
      <c r="Y66" s="476"/>
      <c r="Z66" s="276">
        <f>V66*X66</f>
        <v>0</v>
      </c>
      <c r="AA66" s="278"/>
      <c r="AB66" s="278"/>
      <c r="AC66" s="279"/>
    </row>
    <row r="67" spans="1:29" ht="12" customHeight="1">
      <c r="A67" s="513"/>
      <c r="B67" s="514"/>
      <c r="C67" s="514"/>
      <c r="D67" s="514"/>
      <c r="E67" s="515"/>
      <c r="F67" s="522"/>
      <c r="G67" s="523"/>
      <c r="H67" s="523"/>
      <c r="I67" s="523"/>
      <c r="J67" s="523"/>
      <c r="K67" s="523"/>
      <c r="L67" s="524"/>
      <c r="M67" s="20"/>
      <c r="N67" s="487"/>
      <c r="O67" s="489"/>
      <c r="P67" s="333"/>
      <c r="Q67" s="334"/>
      <c r="R67" s="334"/>
      <c r="S67" s="334"/>
      <c r="T67" s="334"/>
      <c r="U67" s="335"/>
      <c r="V67" s="454"/>
      <c r="W67" s="497"/>
      <c r="X67" s="483"/>
      <c r="Y67" s="484"/>
      <c r="Z67" s="313"/>
      <c r="AA67" s="314"/>
      <c r="AB67" s="314"/>
      <c r="AC67" s="315"/>
    </row>
    <row r="68" spans="1:29" ht="12" customHeight="1" thickBot="1">
      <c r="A68" s="516"/>
      <c r="B68" s="517"/>
      <c r="C68" s="517"/>
      <c r="D68" s="517"/>
      <c r="E68" s="518"/>
      <c r="F68" s="525"/>
      <c r="G68" s="526"/>
      <c r="H68" s="526"/>
      <c r="I68" s="526"/>
      <c r="J68" s="526"/>
      <c r="K68" s="526"/>
      <c r="L68" s="527"/>
      <c r="M68" s="20"/>
      <c r="N68" s="486"/>
      <c r="O68" s="488"/>
      <c r="P68" s="330"/>
      <c r="Q68" s="452"/>
      <c r="R68" s="452"/>
      <c r="S68" s="452"/>
      <c r="T68" s="452"/>
      <c r="U68" s="332"/>
      <c r="V68" s="453"/>
      <c r="W68" s="310"/>
      <c r="X68" s="475"/>
      <c r="Y68" s="476"/>
      <c r="Z68" s="276">
        <f>V68*X68</f>
        <v>0</v>
      </c>
      <c r="AA68" s="278"/>
      <c r="AB68" s="278"/>
      <c r="AC68" s="279"/>
    </row>
    <row r="69" spans="1:29" ht="12" customHeight="1" thickBo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487"/>
      <c r="O69" s="489"/>
      <c r="P69" s="333"/>
      <c r="Q69" s="334"/>
      <c r="R69" s="334"/>
      <c r="S69" s="334"/>
      <c r="T69" s="334"/>
      <c r="U69" s="335"/>
      <c r="V69" s="454"/>
      <c r="W69" s="497"/>
      <c r="X69" s="483"/>
      <c r="Y69" s="484"/>
      <c r="Z69" s="313"/>
      <c r="AA69" s="314"/>
      <c r="AB69" s="314"/>
      <c r="AC69" s="315"/>
    </row>
    <row r="70" spans="1:29" s="35" customFormat="1" ht="24" customHeight="1">
      <c r="A70" s="581" t="s">
        <v>12</v>
      </c>
      <c r="B70" s="582"/>
      <c r="C70" s="573" t="s">
        <v>152</v>
      </c>
      <c r="D70" s="574"/>
      <c r="E70" s="574"/>
      <c r="F70" s="574"/>
      <c r="G70" s="574"/>
      <c r="H70" s="575"/>
      <c r="I70" s="503" t="s">
        <v>13</v>
      </c>
      <c r="J70" s="504"/>
      <c r="K70" s="51" t="str">
        <f>IF($D51="","",VLOOKUP($D51,工事名!$B$2:$F$106,5,FALSE))&amp;""</f>
        <v/>
      </c>
      <c r="L70" s="137" t="s">
        <v>35</v>
      </c>
      <c r="M70" s="34"/>
      <c r="N70" s="146"/>
      <c r="O70" s="147"/>
      <c r="P70" s="321"/>
      <c r="Q70" s="322"/>
      <c r="R70" s="322"/>
      <c r="S70" s="322"/>
      <c r="T70" s="322"/>
      <c r="U70" s="323"/>
      <c r="V70" s="148"/>
      <c r="W70" s="149"/>
      <c r="X70" s="456"/>
      <c r="Y70" s="457"/>
      <c r="Z70" s="360">
        <f>V70*X70</f>
        <v>0</v>
      </c>
      <c r="AA70" s="458"/>
      <c r="AB70" s="458"/>
      <c r="AC70" s="459"/>
    </row>
    <row r="71" spans="1:29" s="35" customFormat="1" ht="24" customHeight="1" thickBot="1">
      <c r="A71" s="557" t="s">
        <v>14</v>
      </c>
      <c r="B71" s="558"/>
      <c r="C71" s="540"/>
      <c r="D71" s="541"/>
      <c r="E71" s="541"/>
      <c r="F71" s="542"/>
      <c r="G71" s="540" t="s">
        <v>15</v>
      </c>
      <c r="H71" s="541"/>
      <c r="I71" s="542"/>
      <c r="J71" s="543" t="str">
        <f>IF($D51="","",VLOOKUP($D51,工事名!$B$2:$E$106,4,FALSE))&amp;""</f>
        <v/>
      </c>
      <c r="K71" s="544"/>
      <c r="L71" s="545"/>
      <c r="M71" s="34"/>
      <c r="N71" s="146"/>
      <c r="O71" s="147"/>
      <c r="P71" s="321"/>
      <c r="Q71" s="322"/>
      <c r="R71" s="322"/>
      <c r="S71" s="322"/>
      <c r="T71" s="322"/>
      <c r="U71" s="323"/>
      <c r="V71" s="136"/>
      <c r="W71" s="149"/>
      <c r="X71" s="456"/>
      <c r="Y71" s="457"/>
      <c r="Z71" s="360">
        <f>V71*X71</f>
        <v>0</v>
      </c>
      <c r="AA71" s="458"/>
      <c r="AB71" s="458"/>
      <c r="AC71" s="459"/>
    </row>
    <row r="72" spans="1:29" s="35" customFormat="1" ht="24" customHeight="1">
      <c r="A72" s="581" t="s">
        <v>16</v>
      </c>
      <c r="B72" s="582"/>
      <c r="C72" s="583"/>
      <c r="D72" s="584"/>
      <c r="E72" s="584"/>
      <c r="F72" s="585"/>
      <c r="G72" s="586" t="s">
        <v>18</v>
      </c>
      <c r="H72" s="584"/>
      <c r="I72" s="584"/>
      <c r="J72" s="584"/>
      <c r="K72" s="584"/>
      <c r="L72" s="585"/>
      <c r="M72" s="34"/>
      <c r="N72" s="146"/>
      <c r="O72" s="147"/>
      <c r="P72" s="321"/>
      <c r="Q72" s="322"/>
      <c r="R72" s="322"/>
      <c r="S72" s="322"/>
      <c r="T72" s="322"/>
      <c r="U72" s="323"/>
      <c r="V72" s="148"/>
      <c r="W72" s="149"/>
      <c r="X72" s="456"/>
      <c r="Y72" s="457"/>
      <c r="Z72" s="360">
        <f>V72*X72</f>
        <v>0</v>
      </c>
      <c r="AA72" s="458"/>
      <c r="AB72" s="458"/>
      <c r="AC72" s="459"/>
    </row>
    <row r="73" spans="1:29" s="35" customFormat="1" ht="24" customHeight="1" thickBot="1">
      <c r="A73" s="557" t="s">
        <v>17</v>
      </c>
      <c r="B73" s="558"/>
      <c r="C73" s="540"/>
      <c r="D73" s="541"/>
      <c r="E73" s="541"/>
      <c r="F73" s="588"/>
      <c r="G73" s="589" t="s">
        <v>19</v>
      </c>
      <c r="H73" s="541"/>
      <c r="I73" s="541"/>
      <c r="J73" s="541"/>
      <c r="K73" s="541"/>
      <c r="L73" s="588"/>
      <c r="M73" s="34"/>
      <c r="N73" s="146"/>
      <c r="O73" s="147"/>
      <c r="P73" s="321"/>
      <c r="Q73" s="322"/>
      <c r="R73" s="322"/>
      <c r="S73" s="322"/>
      <c r="T73" s="322"/>
      <c r="U73" s="323"/>
      <c r="V73" s="148"/>
      <c r="W73" s="149"/>
      <c r="X73" s="456"/>
      <c r="Y73" s="457"/>
      <c r="Z73" s="360">
        <f>V73*X73</f>
        <v>0</v>
      </c>
      <c r="AA73" s="458"/>
      <c r="AB73" s="458"/>
      <c r="AC73" s="459"/>
    </row>
    <row r="74" spans="1:29" s="35" customFormat="1" ht="12" customHeight="1" thickBo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86"/>
      <c r="O74" s="488"/>
      <c r="P74" s="330"/>
      <c r="Q74" s="452"/>
      <c r="R74" s="452"/>
      <c r="S74" s="452"/>
      <c r="T74" s="452"/>
      <c r="U74" s="332"/>
      <c r="V74" s="453"/>
      <c r="W74" s="481"/>
      <c r="X74" s="475"/>
      <c r="Y74" s="476"/>
      <c r="Z74" s="276">
        <f>V74*X74</f>
        <v>0</v>
      </c>
      <c r="AA74" s="278"/>
      <c r="AB74" s="278"/>
      <c r="AC74" s="279"/>
    </row>
    <row r="75" spans="1:29" s="35" customFormat="1" ht="12" customHeight="1">
      <c r="A75" s="576" t="s">
        <v>20</v>
      </c>
      <c r="B75" s="577"/>
      <c r="C75" s="577"/>
      <c r="D75" s="577"/>
      <c r="E75" s="577"/>
      <c r="F75" s="578"/>
      <c r="G75" s="579" t="s">
        <v>21</v>
      </c>
      <c r="H75" s="577"/>
      <c r="I75" s="577"/>
      <c r="J75" s="577"/>
      <c r="K75" s="577"/>
      <c r="L75" s="580"/>
      <c r="M75" s="34"/>
      <c r="N75" s="487"/>
      <c r="O75" s="489"/>
      <c r="P75" s="333"/>
      <c r="Q75" s="334"/>
      <c r="R75" s="334"/>
      <c r="S75" s="334"/>
      <c r="T75" s="334"/>
      <c r="U75" s="335"/>
      <c r="V75" s="454"/>
      <c r="W75" s="482"/>
      <c r="X75" s="483"/>
      <c r="Y75" s="484"/>
      <c r="Z75" s="313"/>
      <c r="AA75" s="314"/>
      <c r="AB75" s="314"/>
      <c r="AC75" s="315"/>
    </row>
    <row r="76" spans="1:29" s="35" customFormat="1" ht="24" customHeight="1">
      <c r="A76" s="36"/>
      <c r="B76" s="37"/>
      <c r="C76" s="37"/>
      <c r="D76" s="37"/>
      <c r="E76" s="37"/>
      <c r="F76" s="38"/>
      <c r="G76" s="37"/>
      <c r="H76" s="37"/>
      <c r="I76" s="37"/>
      <c r="J76" s="37"/>
      <c r="K76" s="37"/>
      <c r="L76" s="39"/>
      <c r="M76" s="34"/>
      <c r="N76" s="146"/>
      <c r="O76" s="147"/>
      <c r="P76" s="321"/>
      <c r="Q76" s="322"/>
      <c r="R76" s="322"/>
      <c r="S76" s="322"/>
      <c r="T76" s="322"/>
      <c r="U76" s="323"/>
      <c r="V76" s="148"/>
      <c r="W76" s="123"/>
      <c r="X76" s="456"/>
      <c r="Y76" s="457"/>
      <c r="Z76" s="326">
        <f>V76*X76</f>
        <v>0</v>
      </c>
      <c r="AA76" s="479"/>
      <c r="AB76" s="479"/>
      <c r="AC76" s="480"/>
    </row>
    <row r="77" spans="1:29" s="35" customFormat="1" ht="12" customHeight="1" thickBot="1">
      <c r="A77" s="40"/>
      <c r="B77" s="41"/>
      <c r="C77" s="41"/>
      <c r="D77" s="41"/>
      <c r="E77" s="41"/>
      <c r="F77" s="42"/>
      <c r="G77" s="41"/>
      <c r="H77" s="41"/>
      <c r="I77" s="41"/>
      <c r="J77" s="41"/>
      <c r="K77" s="41"/>
      <c r="L77" s="43"/>
      <c r="M77" s="34"/>
      <c r="N77" s="465"/>
      <c r="O77" s="467"/>
      <c r="P77" s="301" t="s">
        <v>34</v>
      </c>
      <c r="Q77" s="469"/>
      <c r="R77" s="469"/>
      <c r="S77" s="469"/>
      <c r="T77" s="469"/>
      <c r="U77" s="303"/>
      <c r="V77" s="308"/>
      <c r="W77" s="310"/>
      <c r="X77" s="475"/>
      <c r="Y77" s="476"/>
      <c r="Z77" s="276">
        <f>SUM(Z58:AC76)</f>
        <v>0</v>
      </c>
      <c r="AA77" s="278"/>
      <c r="AB77" s="278"/>
      <c r="AC77" s="279"/>
    </row>
    <row r="78" spans="1:29" s="35" customFormat="1" ht="12" customHeight="1" thickBo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66"/>
      <c r="O78" s="468"/>
      <c r="P78" s="470"/>
      <c r="Q78" s="471"/>
      <c r="R78" s="471"/>
      <c r="S78" s="471"/>
      <c r="T78" s="471"/>
      <c r="U78" s="472"/>
      <c r="V78" s="473"/>
      <c r="W78" s="474"/>
      <c r="X78" s="477"/>
      <c r="Y78" s="478"/>
      <c r="Z78" s="280"/>
      <c r="AA78" s="281"/>
      <c r="AB78" s="281"/>
      <c r="AC78" s="282"/>
    </row>
    <row r="79" spans="1:29" s="35" customFormat="1" ht="24" customHeight="1" thickBot="1">
      <c r="A79" s="592" t="s">
        <v>22</v>
      </c>
      <c r="B79" s="559" t="str">
        <f>IF(基本入力!$B$15=0,"",基本入力!$B$15)</f>
        <v>銀行名、支店名を入力してください。</v>
      </c>
      <c r="C79" s="560"/>
      <c r="D79" s="560"/>
      <c r="E79" s="560"/>
      <c r="F79" s="560"/>
      <c r="G79" s="560"/>
      <c r="H79" s="561"/>
      <c r="I79" s="44" t="str">
        <f>基本入力!$B$17</f>
        <v>当座または普通</v>
      </c>
      <c r="J79" s="562" t="str">
        <f>IF(基本入力!$B$19=0,"",基本入力!$B$19)</f>
        <v>口座番号入力</v>
      </c>
      <c r="K79" s="562"/>
      <c r="L79" s="563"/>
      <c r="M79" s="34"/>
      <c r="N79" s="498" t="s">
        <v>3</v>
      </c>
      <c r="O79" s="499"/>
      <c r="P79" s="500"/>
      <c r="Q79" s="501">
        <v>0.1</v>
      </c>
      <c r="R79" s="502"/>
      <c r="S79" s="505">
        <f>IFERROR(ROUND(Z77*Q79,0),"")</f>
        <v>0</v>
      </c>
      <c r="T79" s="506"/>
      <c r="U79" s="564" t="s">
        <v>33</v>
      </c>
      <c r="V79" s="564"/>
      <c r="W79" s="565"/>
      <c r="X79" s="566">
        <f>IFERROR(Z77+S79,"")</f>
        <v>0</v>
      </c>
      <c r="Y79" s="567"/>
      <c r="Z79" s="567"/>
      <c r="AA79" s="567"/>
      <c r="AB79" s="567"/>
      <c r="AC79" s="568"/>
    </row>
    <row r="80" spans="1:29" s="35" customFormat="1">
      <c r="A80" s="593"/>
      <c r="B80" s="45" t="s">
        <v>36</v>
      </c>
      <c r="C80" s="569" t="str">
        <f>基本入力!$B$23</f>
        <v>口座名を入力してください。</v>
      </c>
      <c r="D80" s="569"/>
      <c r="E80" s="569"/>
      <c r="F80" s="569"/>
      <c r="G80" s="569"/>
      <c r="H80" s="569"/>
      <c r="I80" s="569"/>
      <c r="J80" s="569"/>
      <c r="K80" s="569"/>
      <c r="L80" s="570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46"/>
      <c r="Y80" s="34"/>
      <c r="Z80" s="34"/>
      <c r="AA80" s="34"/>
      <c r="AB80" s="34"/>
      <c r="AC80" s="34"/>
    </row>
    <row r="81" spans="1:41" s="35" customFormat="1" ht="10.8" customHeight="1">
      <c r="A81" s="593"/>
      <c r="B81" s="599" t="s">
        <v>26</v>
      </c>
      <c r="C81" s="601" t="str">
        <f>基本入力!$B$21&amp;"　"&amp;IF(基本入力!$F$21=0,"",基本入力!$F$21)</f>
        <v>御社名を正式名称で入力してください。　</v>
      </c>
      <c r="D81" s="601"/>
      <c r="E81" s="601"/>
      <c r="F81" s="601"/>
      <c r="G81" s="601"/>
      <c r="H81" s="601" t="str">
        <f>IF(基本入力!$E$21=0,"",基本入力!$E$21)</f>
        <v/>
      </c>
      <c r="I81" s="601"/>
      <c r="J81" s="601"/>
      <c r="K81" s="601"/>
      <c r="L81" s="602"/>
      <c r="M81" s="34"/>
      <c r="N81" s="34"/>
      <c r="O81" s="34"/>
      <c r="P81" s="34"/>
      <c r="Q81" s="34"/>
      <c r="R81" s="571"/>
      <c r="S81" s="571"/>
      <c r="T81" s="172" t="s">
        <v>147</v>
      </c>
      <c r="U81" s="172" t="s">
        <v>148</v>
      </c>
      <c r="V81" s="172" t="s">
        <v>148</v>
      </c>
      <c r="W81" s="172" t="s">
        <v>149</v>
      </c>
      <c r="X81" s="172"/>
      <c r="Y81" s="461" t="s">
        <v>150</v>
      </c>
      <c r="Z81" s="462"/>
      <c r="AA81" s="463" t="s">
        <v>151</v>
      </c>
      <c r="AB81" s="464"/>
      <c r="AC81" s="462"/>
    </row>
    <row r="82" spans="1:41" s="35" customFormat="1" ht="6.6" customHeight="1">
      <c r="A82" s="594"/>
      <c r="B82" s="600"/>
      <c r="C82" s="603"/>
      <c r="D82" s="603"/>
      <c r="E82" s="603"/>
      <c r="F82" s="603"/>
      <c r="G82" s="603"/>
      <c r="H82" s="603"/>
      <c r="I82" s="603"/>
      <c r="J82" s="603"/>
      <c r="K82" s="603"/>
      <c r="L82" s="604"/>
      <c r="M82" s="34"/>
      <c r="N82" s="34"/>
      <c r="O82" s="34"/>
      <c r="P82" s="34"/>
      <c r="Q82" s="34"/>
      <c r="R82" s="571"/>
      <c r="S82" s="571"/>
      <c r="T82" s="605"/>
      <c r="U82" s="605"/>
      <c r="V82" s="605"/>
      <c r="W82" s="605"/>
      <c r="X82" s="605"/>
      <c r="Y82" s="608"/>
      <c r="Z82" s="609"/>
      <c r="AA82" s="608"/>
      <c r="AB82" s="614"/>
      <c r="AC82" s="609"/>
    </row>
    <row r="83" spans="1:41" s="35" customForma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571"/>
      <c r="S83" s="571"/>
      <c r="T83" s="606"/>
      <c r="U83" s="606"/>
      <c r="V83" s="606"/>
      <c r="W83" s="606"/>
      <c r="X83" s="606"/>
      <c r="Y83" s="610"/>
      <c r="Z83" s="611"/>
      <c r="AA83" s="610"/>
      <c r="AB83" s="615"/>
      <c r="AC83" s="611"/>
    </row>
    <row r="84" spans="1:41" ht="20.25" customHeight="1">
      <c r="A84" s="47" t="s">
        <v>27</v>
      </c>
      <c r="B84" s="47"/>
      <c r="C84" s="47" t="str">
        <f>IF(Q79=0.08,"消費税率は経過措置適用による","")</f>
        <v/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572"/>
      <c r="S84" s="572"/>
      <c r="T84" s="607"/>
      <c r="U84" s="607"/>
      <c r="V84" s="607"/>
      <c r="W84" s="607"/>
      <c r="X84" s="607"/>
      <c r="Y84" s="612"/>
      <c r="Z84" s="613"/>
      <c r="AA84" s="612"/>
      <c r="AB84" s="616"/>
      <c r="AC84" s="613"/>
    </row>
    <row r="85" spans="1:41" ht="3.6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</row>
    <row r="86" spans="1:41" ht="14.4" customHeight="1">
      <c r="A86" s="509" t="s">
        <v>120</v>
      </c>
      <c r="B86" s="509"/>
      <c r="C86" s="509"/>
      <c r="D86" s="20"/>
      <c r="E86" s="20"/>
      <c r="F86" s="20"/>
      <c r="G86" s="20"/>
      <c r="H86" s="20"/>
      <c r="I86" s="20"/>
      <c r="J86" s="20"/>
      <c r="K86" s="20"/>
      <c r="L86" s="20"/>
      <c r="M86" s="590" t="s">
        <v>4</v>
      </c>
      <c r="N86" s="590"/>
      <c r="O86" s="590"/>
      <c r="P86" s="590"/>
      <c r="Q86" s="590"/>
      <c r="R86" s="590"/>
      <c r="S86" s="590"/>
      <c r="T86" s="590"/>
      <c r="U86" s="20"/>
      <c r="V86" s="20"/>
      <c r="W86" s="21" t="s">
        <v>25</v>
      </c>
      <c r="X86" s="460" t="str">
        <f>IF($D93="","",VLOOKUP($D93,工事名!$B$2:$D$106,3,FALSE))</f>
        <v/>
      </c>
      <c r="Y86" s="460"/>
      <c r="Z86" s="460"/>
      <c r="AA86" s="460"/>
      <c r="AB86" s="460"/>
      <c r="AC86" s="460"/>
    </row>
    <row r="87" spans="1:41" ht="14.4" customHeight="1" thickBo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591"/>
      <c r="N87" s="591"/>
      <c r="O87" s="591"/>
      <c r="P87" s="591"/>
      <c r="Q87" s="591"/>
      <c r="R87" s="591"/>
      <c r="S87" s="591"/>
      <c r="T87" s="591"/>
      <c r="U87" s="23"/>
      <c r="V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ht="13.2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555"/>
      <c r="N88" s="555"/>
      <c r="O88" s="555"/>
      <c r="P88" s="555"/>
      <c r="Q88" s="555"/>
      <c r="R88" s="555"/>
      <c r="S88" s="555"/>
      <c r="T88" s="555"/>
      <c r="U88" s="20"/>
      <c r="V88" s="20"/>
      <c r="W88" s="20"/>
      <c r="X88" s="20"/>
      <c r="Y88" s="20"/>
      <c r="AA88" s="455" t="s">
        <v>75</v>
      </c>
      <c r="AB88" s="455"/>
      <c r="AC88" s="455"/>
    </row>
    <row r="89" spans="1:41" ht="12" customHeight="1">
      <c r="A89" s="587" t="s">
        <v>5</v>
      </c>
      <c r="B89" s="587"/>
      <c r="C89" s="587"/>
      <c r="D89" s="587"/>
      <c r="E89" s="587"/>
      <c r="F89" s="587"/>
      <c r="G89" s="587"/>
      <c r="H89" s="587"/>
      <c r="I89" s="587"/>
      <c r="J89" s="587"/>
      <c r="K89" s="587"/>
      <c r="L89" s="587"/>
      <c r="M89" s="556"/>
      <c r="N89" s="556"/>
      <c r="O89" s="556"/>
      <c r="P89" s="556"/>
      <c r="Q89" s="556"/>
      <c r="R89" s="556"/>
      <c r="S89" s="556"/>
      <c r="T89" s="556"/>
      <c r="U89" s="507" t="s">
        <v>37</v>
      </c>
      <c r="V89" s="631" t="str">
        <f>IF(基本入力!$B$3=0,"",基本入力!$B$3)</f>
        <v>住所を入力してください。</v>
      </c>
      <c r="W89" s="631"/>
      <c r="X89" s="631"/>
      <c r="Y89" s="631"/>
      <c r="Z89" s="631"/>
      <c r="AA89" s="631"/>
      <c r="AB89" s="165"/>
      <c r="AC89" s="24"/>
    </row>
    <row r="90" spans="1:41" ht="12" customHeight="1">
      <c r="A90" s="587"/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20"/>
      <c r="N90" s="20"/>
      <c r="O90" s="20"/>
      <c r="P90" s="20"/>
      <c r="Q90" s="20"/>
      <c r="R90" s="20"/>
      <c r="S90" s="20"/>
      <c r="T90" s="20"/>
      <c r="U90" s="508"/>
      <c r="V90" s="632"/>
      <c r="W90" s="632"/>
      <c r="X90" s="632"/>
      <c r="Y90" s="632"/>
      <c r="Z90" s="632"/>
      <c r="AA90" s="632"/>
      <c r="AB90" s="143"/>
      <c r="AC90" s="25"/>
    </row>
    <row r="91" spans="1:41" ht="12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508" t="s">
        <v>38</v>
      </c>
      <c r="V91" s="496" t="str">
        <f>IF(基本入力!$B$5=0,"",基本入力!$B$5)</f>
        <v>御社名を正式名称で入力してください。</v>
      </c>
      <c r="W91" s="496"/>
      <c r="X91" s="496"/>
      <c r="Y91" s="496"/>
      <c r="Z91" s="496"/>
      <c r="AA91" s="496"/>
      <c r="AB91" s="496"/>
      <c r="AC91" s="26"/>
    </row>
    <row r="92" spans="1:41" ht="12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508"/>
      <c r="V92" s="496"/>
      <c r="W92" s="496"/>
      <c r="X92" s="496"/>
      <c r="Y92" s="496"/>
      <c r="Z92" s="496"/>
      <c r="AA92" s="496"/>
      <c r="AB92" s="496"/>
      <c r="AC92" s="26"/>
    </row>
    <row r="93" spans="1:41" ht="12" customHeight="1">
      <c r="A93" s="20"/>
      <c r="B93" s="595" t="s">
        <v>0</v>
      </c>
      <c r="C93" s="595"/>
      <c r="D93" s="633"/>
      <c r="E93" s="633"/>
      <c r="F93" s="633"/>
      <c r="G93" s="633"/>
      <c r="H93" s="633"/>
      <c r="I93" s="595" t="s">
        <v>7</v>
      </c>
      <c r="J93" s="20"/>
      <c r="K93" s="20"/>
      <c r="L93" s="20"/>
      <c r="M93" s="20"/>
      <c r="N93" s="20"/>
      <c r="O93" s="20"/>
      <c r="P93" s="20"/>
      <c r="Q93" s="450" t="str">
        <f>IF(基本入力!$B$13=0,"",基本入力!$B$13)</f>
        <v>000000</v>
      </c>
      <c r="R93" s="450"/>
      <c r="T93" s="52"/>
      <c r="U93" s="508"/>
      <c r="V93" s="496"/>
      <c r="W93" s="496"/>
      <c r="X93" s="496"/>
      <c r="Y93" s="496"/>
      <c r="Z93" s="496"/>
      <c r="AA93" s="496"/>
      <c r="AB93" s="496"/>
      <c r="AC93" s="26"/>
    </row>
    <row r="94" spans="1:41" ht="12" customHeight="1" thickBot="1">
      <c r="A94" s="20"/>
      <c r="B94" s="596">
        <v>26009</v>
      </c>
      <c r="C94" s="596"/>
      <c r="D94" s="634"/>
      <c r="E94" s="634"/>
      <c r="F94" s="634"/>
      <c r="G94" s="634"/>
      <c r="H94" s="634"/>
      <c r="I94" s="596"/>
      <c r="J94" s="20"/>
      <c r="K94" s="20"/>
      <c r="L94" s="20"/>
      <c r="M94" s="20"/>
      <c r="N94" s="20"/>
      <c r="O94" s="20"/>
      <c r="P94" s="144" t="s">
        <v>140</v>
      </c>
      <c r="Q94" s="451"/>
      <c r="R94" s="451"/>
      <c r="T94" s="52"/>
      <c r="U94" s="142"/>
      <c r="V94" s="485" t="str">
        <f>IF(基本入力!$B$7=0,"",基本入力!$B$7)</f>
        <v>御社の代表取締役社長を入力してください。</v>
      </c>
      <c r="W94" s="485"/>
      <c r="X94" s="485"/>
      <c r="Y94" s="485"/>
      <c r="Z94" s="485"/>
      <c r="AA94" s="485"/>
      <c r="AB94" s="145"/>
      <c r="AC94" s="28"/>
    </row>
    <row r="95" spans="1:41" ht="12" customHeight="1">
      <c r="A95" s="20"/>
      <c r="B95" s="29"/>
      <c r="C95" s="29"/>
      <c r="D95" s="29"/>
      <c r="E95" s="139"/>
      <c r="F95" s="139"/>
      <c r="G95" s="139"/>
      <c r="H95" s="139"/>
      <c r="I95" s="29"/>
      <c r="J95" s="20"/>
      <c r="K95" s="20"/>
      <c r="L95" s="20"/>
      <c r="M95" s="20"/>
      <c r="N95" s="20"/>
      <c r="O95" s="20"/>
      <c r="P95" s="20"/>
      <c r="Q95" s="20"/>
      <c r="R95" s="20"/>
      <c r="T95" s="20"/>
      <c r="U95" s="142"/>
      <c r="V95" s="485"/>
      <c r="W95" s="485"/>
      <c r="X95" s="485"/>
      <c r="Y95" s="485"/>
      <c r="Z95" s="485"/>
      <c r="AA95" s="485"/>
      <c r="AB95" s="145"/>
      <c r="AC95" s="28"/>
    </row>
    <row r="96" spans="1:41" ht="12" customHeight="1">
      <c r="A96" s="20"/>
      <c r="B96" s="595" t="s">
        <v>6</v>
      </c>
      <c r="C96" s="595"/>
      <c r="D96" s="597" t="str">
        <f>IF($D93="","",VLOOKUP($D93,工事名!$B$2:$C$106,2,FALSE))</f>
        <v/>
      </c>
      <c r="E96" s="597"/>
      <c r="F96" s="597"/>
      <c r="G96" s="597"/>
      <c r="H96" s="597"/>
      <c r="I96" s="597"/>
      <c r="J96" s="597"/>
      <c r="K96" s="597"/>
      <c r="L96" s="597"/>
      <c r="M96" s="597"/>
      <c r="N96" s="597"/>
      <c r="O96" s="597"/>
      <c r="P96" s="597"/>
      <c r="Q96" s="597"/>
      <c r="R96" s="597"/>
      <c r="S96" s="597"/>
      <c r="T96" s="20"/>
      <c r="U96" s="490" t="s">
        <v>23</v>
      </c>
      <c r="V96" s="492" t="str">
        <f>IF(基本入力!$B$9=0,"",基本入力!$B$9)</f>
        <v>電話番号入力</v>
      </c>
      <c r="W96" s="492"/>
      <c r="X96" s="494" t="s">
        <v>24</v>
      </c>
      <c r="Y96" s="492" t="str">
        <f>IF(基本入力!$B$11=0,"",基本入力!$B$11)</f>
        <v>FAX番号入力</v>
      </c>
      <c r="Z96" s="492"/>
      <c r="AA96" s="492"/>
      <c r="AB96" s="492"/>
      <c r="AC96" s="140"/>
    </row>
    <row r="97" spans="1:29" ht="12" customHeight="1" thickBot="1">
      <c r="A97" s="20"/>
      <c r="B97" s="596"/>
      <c r="C97" s="596"/>
      <c r="D97" s="598"/>
      <c r="E97" s="598"/>
      <c r="F97" s="598"/>
      <c r="G97" s="598"/>
      <c r="H97" s="598"/>
      <c r="I97" s="598"/>
      <c r="J97" s="598"/>
      <c r="K97" s="598"/>
      <c r="L97" s="598"/>
      <c r="M97" s="598"/>
      <c r="N97" s="598"/>
      <c r="O97" s="598"/>
      <c r="P97" s="598"/>
      <c r="Q97" s="598"/>
      <c r="R97" s="598"/>
      <c r="S97" s="598"/>
      <c r="T97" s="20"/>
      <c r="U97" s="491"/>
      <c r="V97" s="493"/>
      <c r="W97" s="493"/>
      <c r="X97" s="495"/>
      <c r="Y97" s="493"/>
      <c r="Z97" s="493"/>
      <c r="AA97" s="493"/>
      <c r="AB97" s="493"/>
      <c r="AC97" s="141"/>
    </row>
    <row r="98" spans="1:29" ht="12" customHeight="1" thickBo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ht="12" customHeight="1">
      <c r="A99" s="510" t="s">
        <v>115</v>
      </c>
      <c r="B99" s="511"/>
      <c r="C99" s="511"/>
      <c r="D99" s="511"/>
      <c r="E99" s="512"/>
      <c r="F99" s="620"/>
      <c r="G99" s="621"/>
      <c r="H99" s="621"/>
      <c r="I99" s="621"/>
      <c r="J99" s="621"/>
      <c r="K99" s="621"/>
      <c r="L99" s="622"/>
      <c r="M99" s="31"/>
      <c r="N99" s="626" t="s">
        <v>28</v>
      </c>
      <c r="O99" s="627"/>
      <c r="P99" s="628" t="s">
        <v>30</v>
      </c>
      <c r="Q99" s="629"/>
      <c r="R99" s="629"/>
      <c r="S99" s="629"/>
      <c r="T99" s="629"/>
      <c r="U99" s="630"/>
      <c r="V99" s="138" t="s">
        <v>2</v>
      </c>
      <c r="W99" s="138" t="s">
        <v>29</v>
      </c>
      <c r="X99" s="579" t="s">
        <v>31</v>
      </c>
      <c r="Y99" s="578"/>
      <c r="Z99" s="579" t="s">
        <v>32</v>
      </c>
      <c r="AA99" s="577"/>
      <c r="AB99" s="577"/>
      <c r="AC99" s="580"/>
    </row>
    <row r="100" spans="1:29" ht="12" customHeight="1">
      <c r="A100" s="513"/>
      <c r="B100" s="514"/>
      <c r="C100" s="514"/>
      <c r="D100" s="514"/>
      <c r="E100" s="515"/>
      <c r="F100" s="534"/>
      <c r="G100" s="535"/>
      <c r="H100" s="535"/>
      <c r="I100" s="535"/>
      <c r="J100" s="535"/>
      <c r="K100" s="535"/>
      <c r="L100" s="536"/>
      <c r="M100" s="31"/>
      <c r="N100" s="486"/>
      <c r="O100" s="488"/>
      <c r="P100" s="330" t="s">
        <v>121</v>
      </c>
      <c r="Q100" s="452"/>
      <c r="R100" s="452"/>
      <c r="S100" s="452"/>
      <c r="T100" s="452"/>
      <c r="U100" s="332"/>
      <c r="V100" s="453"/>
      <c r="W100" s="481" t="s">
        <v>122</v>
      </c>
      <c r="X100" s="475"/>
      <c r="Y100" s="476"/>
      <c r="Z100" s="276">
        <f>V100*X100</f>
        <v>0</v>
      </c>
      <c r="AA100" s="278"/>
      <c r="AB100" s="278"/>
      <c r="AC100" s="279"/>
    </row>
    <row r="101" spans="1:29" ht="12" customHeight="1">
      <c r="A101" s="617"/>
      <c r="B101" s="618"/>
      <c r="C101" s="618"/>
      <c r="D101" s="618"/>
      <c r="E101" s="619"/>
      <c r="F101" s="623"/>
      <c r="G101" s="624"/>
      <c r="H101" s="624"/>
      <c r="I101" s="624"/>
      <c r="J101" s="624"/>
      <c r="K101" s="624"/>
      <c r="L101" s="625"/>
      <c r="M101" s="31"/>
      <c r="N101" s="487"/>
      <c r="O101" s="489"/>
      <c r="P101" s="333"/>
      <c r="Q101" s="334"/>
      <c r="R101" s="334"/>
      <c r="S101" s="334"/>
      <c r="T101" s="334"/>
      <c r="U101" s="335"/>
      <c r="V101" s="454"/>
      <c r="W101" s="482"/>
      <c r="X101" s="483"/>
      <c r="Y101" s="484"/>
      <c r="Z101" s="313"/>
      <c r="AA101" s="314"/>
      <c r="AB101" s="314"/>
      <c r="AC101" s="315"/>
    </row>
    <row r="102" spans="1:29" ht="12" customHeight="1">
      <c r="A102" s="528" t="s">
        <v>8</v>
      </c>
      <c r="B102" s="529"/>
      <c r="C102" s="529"/>
      <c r="D102" s="529"/>
      <c r="E102" s="530"/>
      <c r="F102" s="531"/>
      <c r="G102" s="532"/>
      <c r="H102" s="532"/>
      <c r="I102" s="532"/>
      <c r="J102" s="532"/>
      <c r="K102" s="532"/>
      <c r="L102" s="533"/>
      <c r="M102" s="20"/>
      <c r="N102" s="486"/>
      <c r="O102" s="488"/>
      <c r="P102" s="330"/>
      <c r="Q102" s="452"/>
      <c r="R102" s="452"/>
      <c r="S102" s="452"/>
      <c r="T102" s="452"/>
      <c r="U102" s="332"/>
      <c r="V102" s="453"/>
      <c r="W102" s="310"/>
      <c r="X102" s="475"/>
      <c r="Y102" s="476"/>
      <c r="Z102" s="276">
        <f>V102*X102</f>
        <v>0</v>
      </c>
      <c r="AA102" s="278"/>
      <c r="AB102" s="278"/>
      <c r="AC102" s="279"/>
    </row>
    <row r="103" spans="1:29" ht="12" customHeight="1">
      <c r="A103" s="513"/>
      <c r="B103" s="514"/>
      <c r="C103" s="514"/>
      <c r="D103" s="514"/>
      <c r="E103" s="515"/>
      <c r="F103" s="534"/>
      <c r="G103" s="535"/>
      <c r="H103" s="535"/>
      <c r="I103" s="535"/>
      <c r="J103" s="535"/>
      <c r="K103" s="535"/>
      <c r="L103" s="536"/>
      <c r="M103" s="20"/>
      <c r="N103" s="487"/>
      <c r="O103" s="489"/>
      <c r="P103" s="333"/>
      <c r="Q103" s="334"/>
      <c r="R103" s="334"/>
      <c r="S103" s="334"/>
      <c r="T103" s="334"/>
      <c r="U103" s="335"/>
      <c r="V103" s="454"/>
      <c r="W103" s="497"/>
      <c r="X103" s="483"/>
      <c r="Y103" s="484"/>
      <c r="Z103" s="313"/>
      <c r="AA103" s="314"/>
      <c r="AB103" s="314"/>
      <c r="AC103" s="315"/>
    </row>
    <row r="104" spans="1:29" ht="12" customHeight="1" thickBot="1">
      <c r="A104" s="516"/>
      <c r="B104" s="517"/>
      <c r="C104" s="517"/>
      <c r="D104" s="517"/>
      <c r="E104" s="518"/>
      <c r="F104" s="537"/>
      <c r="G104" s="538"/>
      <c r="H104" s="538"/>
      <c r="I104" s="538"/>
      <c r="J104" s="538"/>
      <c r="K104" s="538"/>
      <c r="L104" s="539"/>
      <c r="M104" s="20"/>
      <c r="N104" s="486"/>
      <c r="O104" s="488"/>
      <c r="P104" s="330"/>
      <c r="Q104" s="452"/>
      <c r="R104" s="452"/>
      <c r="S104" s="452"/>
      <c r="T104" s="452"/>
      <c r="U104" s="332"/>
      <c r="V104" s="453"/>
      <c r="W104" s="310"/>
      <c r="X104" s="475"/>
      <c r="Y104" s="476"/>
      <c r="Z104" s="276">
        <f>V104*X104</f>
        <v>0</v>
      </c>
      <c r="AA104" s="278"/>
      <c r="AB104" s="278"/>
      <c r="AC104" s="279"/>
    </row>
    <row r="105" spans="1:29" ht="12" customHeight="1">
      <c r="A105" s="510" t="s">
        <v>10</v>
      </c>
      <c r="B105" s="511"/>
      <c r="C105" s="511"/>
      <c r="D105" s="511"/>
      <c r="E105" s="512"/>
      <c r="F105" s="546">
        <f>X121</f>
        <v>0</v>
      </c>
      <c r="G105" s="547"/>
      <c r="H105" s="547"/>
      <c r="I105" s="547"/>
      <c r="J105" s="547"/>
      <c r="K105" s="547"/>
      <c r="L105" s="548"/>
      <c r="M105" s="20"/>
      <c r="N105" s="487"/>
      <c r="O105" s="489"/>
      <c r="P105" s="333"/>
      <c r="Q105" s="334"/>
      <c r="R105" s="334"/>
      <c r="S105" s="334"/>
      <c r="T105" s="334"/>
      <c r="U105" s="335"/>
      <c r="V105" s="454"/>
      <c r="W105" s="497"/>
      <c r="X105" s="483"/>
      <c r="Y105" s="484"/>
      <c r="Z105" s="313"/>
      <c r="AA105" s="314"/>
      <c r="AB105" s="314"/>
      <c r="AC105" s="315"/>
    </row>
    <row r="106" spans="1:29" ht="12" customHeight="1">
      <c r="A106" s="513"/>
      <c r="B106" s="514"/>
      <c r="C106" s="514"/>
      <c r="D106" s="514"/>
      <c r="E106" s="515"/>
      <c r="F106" s="549"/>
      <c r="G106" s="550"/>
      <c r="H106" s="550"/>
      <c r="I106" s="550"/>
      <c r="J106" s="550"/>
      <c r="K106" s="550"/>
      <c r="L106" s="551"/>
      <c r="M106" s="20"/>
      <c r="N106" s="486"/>
      <c r="O106" s="488"/>
      <c r="P106" s="330"/>
      <c r="Q106" s="452"/>
      <c r="R106" s="452"/>
      <c r="S106" s="452"/>
      <c r="T106" s="452"/>
      <c r="U106" s="332"/>
      <c r="V106" s="453"/>
      <c r="W106" s="310"/>
      <c r="X106" s="475"/>
      <c r="Y106" s="476"/>
      <c r="Z106" s="276">
        <f>V106*X106</f>
        <v>0</v>
      </c>
      <c r="AA106" s="278"/>
      <c r="AB106" s="278"/>
      <c r="AC106" s="279"/>
    </row>
    <row r="107" spans="1:29" ht="12" customHeight="1" thickBot="1">
      <c r="A107" s="516"/>
      <c r="B107" s="517"/>
      <c r="C107" s="517"/>
      <c r="D107" s="517"/>
      <c r="E107" s="518"/>
      <c r="F107" s="552"/>
      <c r="G107" s="553"/>
      <c r="H107" s="553"/>
      <c r="I107" s="553"/>
      <c r="J107" s="553"/>
      <c r="K107" s="553"/>
      <c r="L107" s="554"/>
      <c r="M107" s="20"/>
      <c r="N107" s="487"/>
      <c r="O107" s="489"/>
      <c r="P107" s="333"/>
      <c r="Q107" s="334"/>
      <c r="R107" s="334"/>
      <c r="S107" s="334"/>
      <c r="T107" s="334"/>
      <c r="U107" s="335"/>
      <c r="V107" s="454"/>
      <c r="W107" s="497"/>
      <c r="X107" s="483"/>
      <c r="Y107" s="484"/>
      <c r="Z107" s="313"/>
      <c r="AA107" s="314"/>
      <c r="AB107" s="314"/>
      <c r="AC107" s="315"/>
    </row>
    <row r="108" spans="1:29" ht="12" customHeight="1">
      <c r="A108" s="510" t="s">
        <v>11</v>
      </c>
      <c r="B108" s="511"/>
      <c r="C108" s="511"/>
      <c r="D108" s="511"/>
      <c r="E108" s="512"/>
      <c r="F108" s="519"/>
      <c r="G108" s="520"/>
      <c r="H108" s="520"/>
      <c r="I108" s="520"/>
      <c r="J108" s="520"/>
      <c r="K108" s="520"/>
      <c r="L108" s="521"/>
      <c r="M108" s="20"/>
      <c r="N108" s="486"/>
      <c r="O108" s="488"/>
      <c r="P108" s="330"/>
      <c r="Q108" s="452"/>
      <c r="R108" s="452"/>
      <c r="S108" s="452"/>
      <c r="T108" s="452"/>
      <c r="U108" s="332"/>
      <c r="V108" s="453"/>
      <c r="W108" s="310"/>
      <c r="X108" s="475"/>
      <c r="Y108" s="476"/>
      <c r="Z108" s="276">
        <f>V108*X108</f>
        <v>0</v>
      </c>
      <c r="AA108" s="278"/>
      <c r="AB108" s="278"/>
      <c r="AC108" s="279"/>
    </row>
    <row r="109" spans="1:29" ht="12" customHeight="1">
      <c r="A109" s="513"/>
      <c r="B109" s="514"/>
      <c r="C109" s="514"/>
      <c r="D109" s="514"/>
      <c r="E109" s="515"/>
      <c r="F109" s="522"/>
      <c r="G109" s="523"/>
      <c r="H109" s="523"/>
      <c r="I109" s="523"/>
      <c r="J109" s="523"/>
      <c r="K109" s="523"/>
      <c r="L109" s="524"/>
      <c r="M109" s="20"/>
      <c r="N109" s="487"/>
      <c r="O109" s="489"/>
      <c r="P109" s="333"/>
      <c r="Q109" s="334"/>
      <c r="R109" s="334"/>
      <c r="S109" s="334"/>
      <c r="T109" s="334"/>
      <c r="U109" s="335"/>
      <c r="V109" s="454"/>
      <c r="W109" s="497"/>
      <c r="X109" s="483"/>
      <c r="Y109" s="484"/>
      <c r="Z109" s="313"/>
      <c r="AA109" s="314"/>
      <c r="AB109" s="314"/>
      <c r="AC109" s="315"/>
    </row>
    <row r="110" spans="1:29" ht="12" customHeight="1" thickBot="1">
      <c r="A110" s="516"/>
      <c r="B110" s="517"/>
      <c r="C110" s="517"/>
      <c r="D110" s="517"/>
      <c r="E110" s="518"/>
      <c r="F110" s="525"/>
      <c r="G110" s="526"/>
      <c r="H110" s="526"/>
      <c r="I110" s="526"/>
      <c r="J110" s="526"/>
      <c r="K110" s="526"/>
      <c r="L110" s="527"/>
      <c r="M110" s="20"/>
      <c r="N110" s="486"/>
      <c r="O110" s="488"/>
      <c r="P110" s="330"/>
      <c r="Q110" s="452"/>
      <c r="R110" s="452"/>
      <c r="S110" s="452"/>
      <c r="T110" s="452"/>
      <c r="U110" s="332"/>
      <c r="V110" s="453"/>
      <c r="W110" s="310"/>
      <c r="X110" s="475"/>
      <c r="Y110" s="476"/>
      <c r="Z110" s="276">
        <f>V110*X110</f>
        <v>0</v>
      </c>
      <c r="AA110" s="278"/>
      <c r="AB110" s="278"/>
      <c r="AC110" s="279"/>
    </row>
    <row r="111" spans="1:29" ht="12" customHeight="1" thickBo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487"/>
      <c r="O111" s="489"/>
      <c r="P111" s="333"/>
      <c r="Q111" s="334"/>
      <c r="R111" s="334"/>
      <c r="S111" s="334"/>
      <c r="T111" s="334"/>
      <c r="U111" s="335"/>
      <c r="V111" s="454"/>
      <c r="W111" s="497"/>
      <c r="X111" s="483"/>
      <c r="Y111" s="484"/>
      <c r="Z111" s="313"/>
      <c r="AA111" s="314"/>
      <c r="AB111" s="314"/>
      <c r="AC111" s="315"/>
    </row>
    <row r="112" spans="1:29" s="35" customFormat="1" ht="24" customHeight="1">
      <c r="A112" s="581" t="s">
        <v>12</v>
      </c>
      <c r="B112" s="582"/>
      <c r="C112" s="573" t="s">
        <v>152</v>
      </c>
      <c r="D112" s="574"/>
      <c r="E112" s="574"/>
      <c r="F112" s="574"/>
      <c r="G112" s="574"/>
      <c r="H112" s="575"/>
      <c r="I112" s="503" t="s">
        <v>13</v>
      </c>
      <c r="J112" s="504"/>
      <c r="K112" s="51" t="str">
        <f>IF($D93="","",VLOOKUP($D93,工事名!$B$2:$F$106,5,FALSE))&amp;""</f>
        <v/>
      </c>
      <c r="L112" s="137" t="s">
        <v>35</v>
      </c>
      <c r="M112" s="34"/>
      <c r="N112" s="146"/>
      <c r="O112" s="147"/>
      <c r="P112" s="321"/>
      <c r="Q112" s="322"/>
      <c r="R112" s="322"/>
      <c r="S112" s="322"/>
      <c r="T112" s="322"/>
      <c r="U112" s="323"/>
      <c r="V112" s="148"/>
      <c r="W112" s="149"/>
      <c r="X112" s="456"/>
      <c r="Y112" s="457"/>
      <c r="Z112" s="360">
        <f>V112*X112</f>
        <v>0</v>
      </c>
      <c r="AA112" s="458"/>
      <c r="AB112" s="458"/>
      <c r="AC112" s="459"/>
    </row>
    <row r="113" spans="1:29" s="35" customFormat="1" ht="24" customHeight="1" thickBot="1">
      <c r="A113" s="557" t="s">
        <v>14</v>
      </c>
      <c r="B113" s="558"/>
      <c r="C113" s="540"/>
      <c r="D113" s="541"/>
      <c r="E113" s="541"/>
      <c r="F113" s="542"/>
      <c r="G113" s="540" t="s">
        <v>15</v>
      </c>
      <c r="H113" s="541"/>
      <c r="I113" s="542"/>
      <c r="J113" s="543" t="str">
        <f>IF($D93="","",VLOOKUP($D93,工事名!$B$2:$E$106,4,FALSE))&amp;""</f>
        <v/>
      </c>
      <c r="K113" s="544"/>
      <c r="L113" s="545"/>
      <c r="M113" s="34"/>
      <c r="N113" s="146"/>
      <c r="O113" s="147"/>
      <c r="P113" s="321"/>
      <c r="Q113" s="322"/>
      <c r="R113" s="322"/>
      <c r="S113" s="322"/>
      <c r="T113" s="322"/>
      <c r="U113" s="323"/>
      <c r="V113" s="136"/>
      <c r="W113" s="149"/>
      <c r="X113" s="456"/>
      <c r="Y113" s="457"/>
      <c r="Z113" s="360">
        <f>V113*X113</f>
        <v>0</v>
      </c>
      <c r="AA113" s="458"/>
      <c r="AB113" s="458"/>
      <c r="AC113" s="459"/>
    </row>
    <row r="114" spans="1:29" s="35" customFormat="1" ht="24" customHeight="1">
      <c r="A114" s="581" t="s">
        <v>16</v>
      </c>
      <c r="B114" s="582"/>
      <c r="C114" s="583"/>
      <c r="D114" s="584"/>
      <c r="E114" s="584"/>
      <c r="F114" s="585"/>
      <c r="G114" s="586" t="s">
        <v>18</v>
      </c>
      <c r="H114" s="584"/>
      <c r="I114" s="584"/>
      <c r="J114" s="584"/>
      <c r="K114" s="584"/>
      <c r="L114" s="585"/>
      <c r="M114" s="34"/>
      <c r="N114" s="146"/>
      <c r="O114" s="147"/>
      <c r="P114" s="321"/>
      <c r="Q114" s="322"/>
      <c r="R114" s="322"/>
      <c r="S114" s="322"/>
      <c r="T114" s="322"/>
      <c r="U114" s="323"/>
      <c r="V114" s="148"/>
      <c r="W114" s="149"/>
      <c r="X114" s="456"/>
      <c r="Y114" s="457"/>
      <c r="Z114" s="360">
        <f>V114*X114</f>
        <v>0</v>
      </c>
      <c r="AA114" s="458"/>
      <c r="AB114" s="458"/>
      <c r="AC114" s="459"/>
    </row>
    <row r="115" spans="1:29" s="35" customFormat="1" ht="24" customHeight="1" thickBot="1">
      <c r="A115" s="557" t="s">
        <v>17</v>
      </c>
      <c r="B115" s="558"/>
      <c r="C115" s="540"/>
      <c r="D115" s="541"/>
      <c r="E115" s="541"/>
      <c r="F115" s="588"/>
      <c r="G115" s="589" t="s">
        <v>19</v>
      </c>
      <c r="H115" s="541"/>
      <c r="I115" s="541"/>
      <c r="J115" s="541"/>
      <c r="K115" s="541"/>
      <c r="L115" s="588"/>
      <c r="M115" s="34"/>
      <c r="N115" s="146"/>
      <c r="O115" s="147"/>
      <c r="P115" s="321"/>
      <c r="Q115" s="322"/>
      <c r="R115" s="322"/>
      <c r="S115" s="322"/>
      <c r="T115" s="322"/>
      <c r="U115" s="323"/>
      <c r="V115" s="148"/>
      <c r="W115" s="149"/>
      <c r="X115" s="456"/>
      <c r="Y115" s="457"/>
      <c r="Z115" s="360">
        <f>V115*X115</f>
        <v>0</v>
      </c>
      <c r="AA115" s="458"/>
      <c r="AB115" s="458"/>
      <c r="AC115" s="459"/>
    </row>
    <row r="116" spans="1:29" s="35" customFormat="1" ht="12" customHeight="1" thickBo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486"/>
      <c r="O116" s="488"/>
      <c r="P116" s="330"/>
      <c r="Q116" s="452"/>
      <c r="R116" s="452"/>
      <c r="S116" s="452"/>
      <c r="T116" s="452"/>
      <c r="U116" s="332"/>
      <c r="V116" s="453"/>
      <c r="W116" s="481"/>
      <c r="X116" s="475"/>
      <c r="Y116" s="476"/>
      <c r="Z116" s="276">
        <f>V116*X116</f>
        <v>0</v>
      </c>
      <c r="AA116" s="278"/>
      <c r="AB116" s="278"/>
      <c r="AC116" s="279"/>
    </row>
    <row r="117" spans="1:29" s="35" customFormat="1" ht="12" customHeight="1">
      <c r="A117" s="576" t="s">
        <v>20</v>
      </c>
      <c r="B117" s="577"/>
      <c r="C117" s="577"/>
      <c r="D117" s="577"/>
      <c r="E117" s="577"/>
      <c r="F117" s="578"/>
      <c r="G117" s="579" t="s">
        <v>21</v>
      </c>
      <c r="H117" s="577"/>
      <c r="I117" s="577"/>
      <c r="J117" s="577"/>
      <c r="K117" s="577"/>
      <c r="L117" s="580"/>
      <c r="M117" s="34"/>
      <c r="N117" s="487"/>
      <c r="O117" s="489"/>
      <c r="P117" s="333"/>
      <c r="Q117" s="334"/>
      <c r="R117" s="334"/>
      <c r="S117" s="334"/>
      <c r="T117" s="334"/>
      <c r="U117" s="335"/>
      <c r="V117" s="454"/>
      <c r="W117" s="482"/>
      <c r="X117" s="483"/>
      <c r="Y117" s="484"/>
      <c r="Z117" s="313"/>
      <c r="AA117" s="314"/>
      <c r="AB117" s="314"/>
      <c r="AC117" s="315"/>
    </row>
    <row r="118" spans="1:29" s="35" customFormat="1" ht="24" customHeight="1">
      <c r="A118" s="36"/>
      <c r="B118" s="37"/>
      <c r="C118" s="37"/>
      <c r="D118" s="37"/>
      <c r="E118" s="37"/>
      <c r="F118" s="38"/>
      <c r="G118" s="37"/>
      <c r="H118" s="37"/>
      <c r="I118" s="37"/>
      <c r="J118" s="37"/>
      <c r="K118" s="37"/>
      <c r="L118" s="39"/>
      <c r="M118" s="34"/>
      <c r="N118" s="146"/>
      <c r="O118" s="147"/>
      <c r="P118" s="321"/>
      <c r="Q118" s="322"/>
      <c r="R118" s="322"/>
      <c r="S118" s="322"/>
      <c r="T118" s="322"/>
      <c r="U118" s="323"/>
      <c r="V118" s="148"/>
      <c r="W118" s="123"/>
      <c r="X118" s="456"/>
      <c r="Y118" s="457"/>
      <c r="Z118" s="326">
        <f>V118*X118</f>
        <v>0</v>
      </c>
      <c r="AA118" s="479"/>
      <c r="AB118" s="479"/>
      <c r="AC118" s="480"/>
    </row>
    <row r="119" spans="1:29" s="35" customFormat="1" ht="12" customHeight="1" thickBot="1">
      <c r="A119" s="40"/>
      <c r="B119" s="41"/>
      <c r="C119" s="41"/>
      <c r="D119" s="41"/>
      <c r="E119" s="41"/>
      <c r="F119" s="42"/>
      <c r="G119" s="41"/>
      <c r="H119" s="41"/>
      <c r="I119" s="41"/>
      <c r="J119" s="41"/>
      <c r="K119" s="41"/>
      <c r="L119" s="43"/>
      <c r="M119" s="34"/>
      <c r="N119" s="465"/>
      <c r="O119" s="467"/>
      <c r="P119" s="301" t="s">
        <v>34</v>
      </c>
      <c r="Q119" s="469"/>
      <c r="R119" s="469"/>
      <c r="S119" s="469"/>
      <c r="T119" s="469"/>
      <c r="U119" s="303"/>
      <c r="V119" s="308"/>
      <c r="W119" s="310"/>
      <c r="X119" s="475"/>
      <c r="Y119" s="476"/>
      <c r="Z119" s="276">
        <f>SUM(Z100:AC118)</f>
        <v>0</v>
      </c>
      <c r="AA119" s="278"/>
      <c r="AB119" s="278"/>
      <c r="AC119" s="279"/>
    </row>
    <row r="120" spans="1:29" s="35" customFormat="1" ht="12" customHeight="1" thickBo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466"/>
      <c r="O120" s="468"/>
      <c r="P120" s="470"/>
      <c r="Q120" s="471"/>
      <c r="R120" s="471"/>
      <c r="S120" s="471"/>
      <c r="T120" s="471"/>
      <c r="U120" s="472"/>
      <c r="V120" s="473"/>
      <c r="W120" s="474"/>
      <c r="X120" s="477"/>
      <c r="Y120" s="478"/>
      <c r="Z120" s="280"/>
      <c r="AA120" s="281"/>
      <c r="AB120" s="281"/>
      <c r="AC120" s="282"/>
    </row>
    <row r="121" spans="1:29" s="35" customFormat="1" ht="24" customHeight="1" thickBot="1">
      <c r="A121" s="592" t="s">
        <v>22</v>
      </c>
      <c r="B121" s="559" t="str">
        <f>IF(基本入力!$B$15=0,"",基本入力!$B$15)</f>
        <v>銀行名、支店名を入力してください。</v>
      </c>
      <c r="C121" s="560"/>
      <c r="D121" s="560"/>
      <c r="E121" s="560"/>
      <c r="F121" s="560"/>
      <c r="G121" s="560"/>
      <c r="H121" s="561"/>
      <c r="I121" s="44" t="str">
        <f>基本入力!$B$17</f>
        <v>当座または普通</v>
      </c>
      <c r="J121" s="562" t="str">
        <f>IF(基本入力!$B$19=0,"",基本入力!$B$19)</f>
        <v>口座番号入力</v>
      </c>
      <c r="K121" s="562"/>
      <c r="L121" s="563"/>
      <c r="M121" s="34"/>
      <c r="N121" s="498" t="s">
        <v>3</v>
      </c>
      <c r="O121" s="499"/>
      <c r="P121" s="500"/>
      <c r="Q121" s="501">
        <v>0.1</v>
      </c>
      <c r="R121" s="502"/>
      <c r="S121" s="505">
        <f>IFERROR(ROUND(Z119*Q121,0),"")</f>
        <v>0</v>
      </c>
      <c r="T121" s="506"/>
      <c r="U121" s="564" t="s">
        <v>33</v>
      </c>
      <c r="V121" s="564"/>
      <c r="W121" s="565"/>
      <c r="X121" s="566">
        <f>IFERROR(Z119+S121,"")</f>
        <v>0</v>
      </c>
      <c r="Y121" s="567"/>
      <c r="Z121" s="567"/>
      <c r="AA121" s="567"/>
      <c r="AB121" s="567"/>
      <c r="AC121" s="568"/>
    </row>
    <row r="122" spans="1:29" s="35" customFormat="1">
      <c r="A122" s="593"/>
      <c r="B122" s="45" t="s">
        <v>36</v>
      </c>
      <c r="C122" s="569" t="str">
        <f>基本入力!$B$23</f>
        <v>口座名を入力してください。</v>
      </c>
      <c r="D122" s="569"/>
      <c r="E122" s="569"/>
      <c r="F122" s="569"/>
      <c r="G122" s="569"/>
      <c r="H122" s="569"/>
      <c r="I122" s="569"/>
      <c r="J122" s="569"/>
      <c r="K122" s="569"/>
      <c r="L122" s="570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46"/>
      <c r="Y122" s="34"/>
      <c r="Z122" s="34"/>
      <c r="AA122" s="34"/>
      <c r="AB122" s="34"/>
      <c r="AC122" s="34"/>
    </row>
    <row r="123" spans="1:29" s="35" customFormat="1" ht="10.8" customHeight="1">
      <c r="A123" s="593"/>
      <c r="B123" s="599" t="s">
        <v>26</v>
      </c>
      <c r="C123" s="601" t="str">
        <f>基本入力!$B$21&amp;"　"&amp;IF(基本入力!$F$21=0,"",基本入力!$F$21)</f>
        <v>御社名を正式名称で入力してください。　</v>
      </c>
      <c r="D123" s="601"/>
      <c r="E123" s="601"/>
      <c r="F123" s="601"/>
      <c r="G123" s="601"/>
      <c r="H123" s="601" t="str">
        <f>IF(基本入力!$E$21=0,"",基本入力!$E$21)</f>
        <v/>
      </c>
      <c r="I123" s="601"/>
      <c r="J123" s="601"/>
      <c r="K123" s="601"/>
      <c r="L123" s="602"/>
      <c r="M123" s="34"/>
      <c r="N123" s="34"/>
      <c r="O123" s="34"/>
      <c r="P123" s="34"/>
      <c r="Q123" s="34"/>
      <c r="R123" s="571"/>
      <c r="S123" s="571"/>
      <c r="T123" s="172" t="s">
        <v>147</v>
      </c>
      <c r="U123" s="172" t="s">
        <v>148</v>
      </c>
      <c r="V123" s="172" t="s">
        <v>148</v>
      </c>
      <c r="W123" s="172" t="s">
        <v>149</v>
      </c>
      <c r="X123" s="172"/>
      <c r="Y123" s="461" t="s">
        <v>150</v>
      </c>
      <c r="Z123" s="462"/>
      <c r="AA123" s="463" t="s">
        <v>151</v>
      </c>
      <c r="AB123" s="464"/>
      <c r="AC123" s="462"/>
    </row>
    <row r="124" spans="1:29" s="35" customFormat="1" ht="6.6" customHeight="1">
      <c r="A124" s="594"/>
      <c r="B124" s="600"/>
      <c r="C124" s="603"/>
      <c r="D124" s="603"/>
      <c r="E124" s="603"/>
      <c r="F124" s="603"/>
      <c r="G124" s="603"/>
      <c r="H124" s="603"/>
      <c r="I124" s="603"/>
      <c r="J124" s="603"/>
      <c r="K124" s="603"/>
      <c r="L124" s="604"/>
      <c r="M124" s="34"/>
      <c r="N124" s="34"/>
      <c r="O124" s="34"/>
      <c r="P124" s="34"/>
      <c r="Q124" s="34"/>
      <c r="R124" s="571"/>
      <c r="S124" s="571"/>
      <c r="T124" s="605"/>
      <c r="U124" s="605"/>
      <c r="V124" s="605"/>
      <c r="W124" s="605"/>
      <c r="X124" s="605"/>
      <c r="Y124" s="608"/>
      <c r="Z124" s="609"/>
      <c r="AA124" s="608"/>
      <c r="AB124" s="614"/>
      <c r="AC124" s="609"/>
    </row>
    <row r="125" spans="1:29" s="35" customForma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571"/>
      <c r="S125" s="571"/>
      <c r="T125" s="606"/>
      <c r="U125" s="606"/>
      <c r="V125" s="606"/>
      <c r="W125" s="606"/>
      <c r="X125" s="606"/>
      <c r="Y125" s="610"/>
      <c r="Z125" s="611"/>
      <c r="AA125" s="610"/>
      <c r="AB125" s="615"/>
      <c r="AC125" s="611"/>
    </row>
    <row r="126" spans="1:29" ht="20.25" customHeight="1">
      <c r="A126" s="47" t="s">
        <v>27</v>
      </c>
      <c r="B126" s="47"/>
      <c r="C126" s="47" t="str">
        <f>IF(Q121=0.08,"消費税率は経過措置適用による","")</f>
        <v/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572"/>
      <c r="S126" s="572"/>
      <c r="T126" s="607"/>
      <c r="U126" s="607"/>
      <c r="V126" s="607"/>
      <c r="W126" s="607"/>
      <c r="X126" s="607"/>
      <c r="Y126" s="612"/>
      <c r="Z126" s="613"/>
      <c r="AA126" s="612"/>
      <c r="AB126" s="616"/>
      <c r="AC126" s="613"/>
    </row>
    <row r="127" spans="1:29" ht="3.6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</row>
    <row r="128" spans="1:29" ht="14.4" customHeight="1">
      <c r="A128" s="509" t="s">
        <v>120</v>
      </c>
      <c r="B128" s="509"/>
      <c r="C128" s="509"/>
      <c r="D128" s="20"/>
      <c r="E128" s="20"/>
      <c r="F128" s="20"/>
      <c r="G128" s="20"/>
      <c r="H128" s="20"/>
      <c r="I128" s="20"/>
      <c r="J128" s="20"/>
      <c r="K128" s="20"/>
      <c r="L128" s="20"/>
      <c r="M128" s="590" t="s">
        <v>4</v>
      </c>
      <c r="N128" s="590"/>
      <c r="O128" s="590"/>
      <c r="P128" s="590"/>
      <c r="Q128" s="590"/>
      <c r="R128" s="590"/>
      <c r="S128" s="590"/>
      <c r="T128" s="590"/>
      <c r="U128" s="20"/>
      <c r="V128" s="20"/>
      <c r="W128" s="21" t="s">
        <v>25</v>
      </c>
      <c r="X128" s="460" t="str">
        <f>IF($D135="","",VLOOKUP($D135,工事名!$B$2:$D$106,3,FALSE))</f>
        <v/>
      </c>
      <c r="Y128" s="460"/>
      <c r="Z128" s="460"/>
      <c r="AA128" s="460"/>
      <c r="AB128" s="460"/>
      <c r="AC128" s="460"/>
    </row>
    <row r="129" spans="1:41" ht="14.4" customHeight="1" thickBo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591"/>
      <c r="N129" s="591"/>
      <c r="O129" s="591"/>
      <c r="P129" s="591"/>
      <c r="Q129" s="591"/>
      <c r="R129" s="591"/>
      <c r="S129" s="591"/>
      <c r="T129" s="591"/>
      <c r="U129" s="23"/>
      <c r="V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:41" ht="13.2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555"/>
      <c r="N130" s="555"/>
      <c r="O130" s="555"/>
      <c r="P130" s="555"/>
      <c r="Q130" s="555"/>
      <c r="R130" s="555"/>
      <c r="S130" s="555"/>
      <c r="T130" s="555"/>
      <c r="U130" s="20"/>
      <c r="V130" s="20"/>
      <c r="W130" s="20"/>
      <c r="X130" s="20"/>
      <c r="Y130" s="20"/>
      <c r="AA130" s="455" t="s">
        <v>76</v>
      </c>
      <c r="AB130" s="455"/>
      <c r="AC130" s="455"/>
    </row>
    <row r="131" spans="1:41" ht="12" customHeight="1">
      <c r="A131" s="587" t="s">
        <v>5</v>
      </c>
      <c r="B131" s="587"/>
      <c r="C131" s="587"/>
      <c r="D131" s="587"/>
      <c r="E131" s="587"/>
      <c r="F131" s="587"/>
      <c r="G131" s="587"/>
      <c r="H131" s="587"/>
      <c r="I131" s="587"/>
      <c r="J131" s="587"/>
      <c r="K131" s="587"/>
      <c r="L131" s="587"/>
      <c r="M131" s="556"/>
      <c r="N131" s="556"/>
      <c r="O131" s="556"/>
      <c r="P131" s="556"/>
      <c r="Q131" s="556"/>
      <c r="R131" s="556"/>
      <c r="S131" s="556"/>
      <c r="T131" s="556"/>
      <c r="U131" s="507" t="s">
        <v>37</v>
      </c>
      <c r="V131" s="631" t="str">
        <f>IF(基本入力!$B$3=0,"",基本入力!$B$3)</f>
        <v>住所を入力してください。</v>
      </c>
      <c r="W131" s="631"/>
      <c r="X131" s="631"/>
      <c r="Y131" s="631"/>
      <c r="Z131" s="631"/>
      <c r="AA131" s="631"/>
      <c r="AB131" s="165"/>
      <c r="AC131" s="24"/>
    </row>
    <row r="132" spans="1:41" ht="12" customHeight="1">
      <c r="A132" s="587"/>
      <c r="B132" s="587"/>
      <c r="C132" s="587"/>
      <c r="D132" s="587"/>
      <c r="E132" s="587"/>
      <c r="F132" s="587"/>
      <c r="G132" s="587"/>
      <c r="H132" s="587"/>
      <c r="I132" s="587"/>
      <c r="J132" s="587"/>
      <c r="K132" s="587"/>
      <c r="L132" s="587"/>
      <c r="M132" s="20"/>
      <c r="N132" s="20"/>
      <c r="O132" s="20"/>
      <c r="P132" s="20"/>
      <c r="Q132" s="20"/>
      <c r="R132" s="20"/>
      <c r="S132" s="20"/>
      <c r="T132" s="20"/>
      <c r="U132" s="508"/>
      <c r="V132" s="632"/>
      <c r="W132" s="632"/>
      <c r="X132" s="632"/>
      <c r="Y132" s="632"/>
      <c r="Z132" s="632"/>
      <c r="AA132" s="632"/>
      <c r="AB132" s="143"/>
      <c r="AC132" s="25"/>
    </row>
    <row r="133" spans="1:41" ht="12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508" t="s">
        <v>38</v>
      </c>
      <c r="V133" s="496" t="str">
        <f>IF(基本入力!$B$5=0,"",基本入力!$B$5)</f>
        <v>御社名を正式名称で入力してください。</v>
      </c>
      <c r="W133" s="496"/>
      <c r="X133" s="496"/>
      <c r="Y133" s="496"/>
      <c r="Z133" s="496"/>
      <c r="AA133" s="496"/>
      <c r="AB133" s="496"/>
      <c r="AC133" s="26"/>
    </row>
    <row r="134" spans="1:41" ht="12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508"/>
      <c r="V134" s="496"/>
      <c r="W134" s="496"/>
      <c r="X134" s="496"/>
      <c r="Y134" s="496"/>
      <c r="Z134" s="496"/>
      <c r="AA134" s="496"/>
      <c r="AB134" s="496"/>
      <c r="AC134" s="26"/>
    </row>
    <row r="135" spans="1:41" ht="12" customHeight="1">
      <c r="A135" s="20"/>
      <c r="B135" s="595" t="s">
        <v>0</v>
      </c>
      <c r="C135" s="595"/>
      <c r="D135" s="633"/>
      <c r="E135" s="633"/>
      <c r="F135" s="633"/>
      <c r="G135" s="633"/>
      <c r="H135" s="633"/>
      <c r="I135" s="595" t="s">
        <v>7</v>
      </c>
      <c r="J135" s="20"/>
      <c r="K135" s="20"/>
      <c r="L135" s="20"/>
      <c r="M135" s="20"/>
      <c r="N135" s="20"/>
      <c r="O135" s="20"/>
      <c r="P135" s="20"/>
      <c r="Q135" s="450" t="str">
        <f>IF(基本入力!$B$13=0,"",基本入力!$B$13)</f>
        <v>000000</v>
      </c>
      <c r="R135" s="450"/>
      <c r="T135" s="52"/>
      <c r="U135" s="508"/>
      <c r="V135" s="496"/>
      <c r="W135" s="496"/>
      <c r="X135" s="496"/>
      <c r="Y135" s="496"/>
      <c r="Z135" s="496"/>
      <c r="AA135" s="496"/>
      <c r="AB135" s="496"/>
      <c r="AC135" s="26"/>
    </row>
    <row r="136" spans="1:41" ht="12" customHeight="1" thickBot="1">
      <c r="A136" s="20"/>
      <c r="B136" s="596"/>
      <c r="C136" s="596"/>
      <c r="D136" s="634"/>
      <c r="E136" s="634"/>
      <c r="F136" s="634"/>
      <c r="G136" s="634"/>
      <c r="H136" s="634"/>
      <c r="I136" s="596"/>
      <c r="J136" s="20"/>
      <c r="K136" s="20"/>
      <c r="L136" s="20"/>
      <c r="M136" s="20"/>
      <c r="N136" s="20"/>
      <c r="O136" s="20"/>
      <c r="P136" s="144" t="s">
        <v>140</v>
      </c>
      <c r="Q136" s="451"/>
      <c r="R136" s="451"/>
      <c r="T136" s="52"/>
      <c r="U136" s="142"/>
      <c r="V136" s="485" t="str">
        <f>IF(基本入力!$B$7=0,"",基本入力!$B$7)</f>
        <v>御社の代表取締役社長を入力してください。</v>
      </c>
      <c r="W136" s="485"/>
      <c r="X136" s="485"/>
      <c r="Y136" s="485"/>
      <c r="Z136" s="485"/>
      <c r="AA136" s="485"/>
      <c r="AB136" s="145"/>
      <c r="AC136" s="28"/>
    </row>
    <row r="137" spans="1:41" ht="12" customHeight="1">
      <c r="A137" s="20"/>
      <c r="B137" s="29"/>
      <c r="C137" s="29"/>
      <c r="D137" s="29"/>
      <c r="E137" s="139"/>
      <c r="F137" s="139"/>
      <c r="G137" s="139"/>
      <c r="H137" s="139"/>
      <c r="I137" s="29"/>
      <c r="J137" s="20"/>
      <c r="K137" s="20"/>
      <c r="L137" s="20"/>
      <c r="M137" s="20"/>
      <c r="N137" s="20"/>
      <c r="O137" s="20"/>
      <c r="P137" s="20"/>
      <c r="Q137" s="20"/>
      <c r="R137" s="20"/>
      <c r="T137" s="20"/>
      <c r="U137" s="142"/>
      <c r="V137" s="485"/>
      <c r="W137" s="485"/>
      <c r="X137" s="485"/>
      <c r="Y137" s="485"/>
      <c r="Z137" s="485"/>
      <c r="AA137" s="485"/>
      <c r="AB137" s="145"/>
      <c r="AC137" s="28"/>
    </row>
    <row r="138" spans="1:41" ht="12" customHeight="1">
      <c r="A138" s="20"/>
      <c r="B138" s="595" t="s">
        <v>6</v>
      </c>
      <c r="C138" s="595"/>
      <c r="D138" s="597" t="str">
        <f>IF($D135="","",VLOOKUP($D135,工事名!$B$2:$C$106,2,FALSE))</f>
        <v/>
      </c>
      <c r="E138" s="597"/>
      <c r="F138" s="597"/>
      <c r="G138" s="597"/>
      <c r="H138" s="597"/>
      <c r="I138" s="597"/>
      <c r="J138" s="597"/>
      <c r="K138" s="597"/>
      <c r="L138" s="597"/>
      <c r="M138" s="597"/>
      <c r="N138" s="597"/>
      <c r="O138" s="597"/>
      <c r="P138" s="597"/>
      <c r="Q138" s="597"/>
      <c r="R138" s="597"/>
      <c r="S138" s="597"/>
      <c r="T138" s="20"/>
      <c r="U138" s="490" t="s">
        <v>23</v>
      </c>
      <c r="V138" s="492" t="str">
        <f>IF(基本入力!$B$9=0,"",基本入力!$B$9)</f>
        <v>電話番号入力</v>
      </c>
      <c r="W138" s="492"/>
      <c r="X138" s="494" t="s">
        <v>24</v>
      </c>
      <c r="Y138" s="492" t="str">
        <f>IF(基本入力!$B$11=0,"",基本入力!$B$11)</f>
        <v>FAX番号入力</v>
      </c>
      <c r="Z138" s="492"/>
      <c r="AA138" s="492"/>
      <c r="AB138" s="492"/>
      <c r="AC138" s="140"/>
    </row>
    <row r="139" spans="1:41" ht="12" customHeight="1" thickBot="1">
      <c r="A139" s="20"/>
      <c r="B139" s="596"/>
      <c r="C139" s="596"/>
      <c r="D139" s="598"/>
      <c r="E139" s="598"/>
      <c r="F139" s="598"/>
      <c r="G139" s="598"/>
      <c r="H139" s="598"/>
      <c r="I139" s="598"/>
      <c r="J139" s="598"/>
      <c r="K139" s="598"/>
      <c r="L139" s="598"/>
      <c r="M139" s="598"/>
      <c r="N139" s="598"/>
      <c r="O139" s="598"/>
      <c r="P139" s="598"/>
      <c r="Q139" s="598"/>
      <c r="R139" s="598"/>
      <c r="S139" s="598"/>
      <c r="T139" s="20"/>
      <c r="U139" s="491"/>
      <c r="V139" s="493"/>
      <c r="W139" s="493"/>
      <c r="X139" s="495"/>
      <c r="Y139" s="493"/>
      <c r="Z139" s="493"/>
      <c r="AA139" s="493"/>
      <c r="AB139" s="493"/>
      <c r="AC139" s="141"/>
    </row>
    <row r="140" spans="1:41" ht="12" customHeight="1" thickBo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41" ht="12" customHeight="1">
      <c r="A141" s="510" t="s">
        <v>115</v>
      </c>
      <c r="B141" s="511"/>
      <c r="C141" s="511"/>
      <c r="D141" s="511"/>
      <c r="E141" s="512"/>
      <c r="F141" s="620"/>
      <c r="G141" s="621"/>
      <c r="H141" s="621"/>
      <c r="I141" s="621"/>
      <c r="J141" s="621"/>
      <c r="K141" s="621"/>
      <c r="L141" s="622"/>
      <c r="M141" s="31"/>
      <c r="N141" s="626" t="s">
        <v>28</v>
      </c>
      <c r="O141" s="627"/>
      <c r="P141" s="628" t="s">
        <v>30</v>
      </c>
      <c r="Q141" s="629"/>
      <c r="R141" s="629"/>
      <c r="S141" s="629"/>
      <c r="T141" s="629"/>
      <c r="U141" s="630"/>
      <c r="V141" s="138" t="s">
        <v>2</v>
      </c>
      <c r="W141" s="138" t="s">
        <v>29</v>
      </c>
      <c r="X141" s="579" t="s">
        <v>31</v>
      </c>
      <c r="Y141" s="578"/>
      <c r="Z141" s="579" t="s">
        <v>32</v>
      </c>
      <c r="AA141" s="577"/>
      <c r="AB141" s="577"/>
      <c r="AC141" s="580"/>
    </row>
    <row r="142" spans="1:41" ht="12" customHeight="1">
      <c r="A142" s="513"/>
      <c r="B142" s="514"/>
      <c r="C142" s="514"/>
      <c r="D142" s="514"/>
      <c r="E142" s="515"/>
      <c r="F142" s="534"/>
      <c r="G142" s="535"/>
      <c r="H142" s="535"/>
      <c r="I142" s="535"/>
      <c r="J142" s="535"/>
      <c r="K142" s="535"/>
      <c r="L142" s="536"/>
      <c r="M142" s="31"/>
      <c r="N142" s="486"/>
      <c r="O142" s="488"/>
      <c r="P142" s="330" t="s">
        <v>121</v>
      </c>
      <c r="Q142" s="452"/>
      <c r="R142" s="452"/>
      <c r="S142" s="452"/>
      <c r="T142" s="452"/>
      <c r="U142" s="332"/>
      <c r="V142" s="453"/>
      <c r="W142" s="481" t="s">
        <v>122</v>
      </c>
      <c r="X142" s="475"/>
      <c r="Y142" s="476"/>
      <c r="Z142" s="276">
        <f>V142*X142</f>
        <v>0</v>
      </c>
      <c r="AA142" s="278"/>
      <c r="AB142" s="278"/>
      <c r="AC142" s="279"/>
    </row>
    <row r="143" spans="1:41" ht="12" customHeight="1">
      <c r="A143" s="617"/>
      <c r="B143" s="618"/>
      <c r="C143" s="618"/>
      <c r="D143" s="618"/>
      <c r="E143" s="619"/>
      <c r="F143" s="623"/>
      <c r="G143" s="624"/>
      <c r="H143" s="624"/>
      <c r="I143" s="624"/>
      <c r="J143" s="624"/>
      <c r="K143" s="624"/>
      <c r="L143" s="625"/>
      <c r="M143" s="31"/>
      <c r="N143" s="487"/>
      <c r="O143" s="489"/>
      <c r="P143" s="333"/>
      <c r="Q143" s="334"/>
      <c r="R143" s="334"/>
      <c r="S143" s="334"/>
      <c r="T143" s="334"/>
      <c r="U143" s="335"/>
      <c r="V143" s="454"/>
      <c r="W143" s="482"/>
      <c r="X143" s="483"/>
      <c r="Y143" s="484"/>
      <c r="Z143" s="313"/>
      <c r="AA143" s="314"/>
      <c r="AB143" s="314"/>
      <c r="AC143" s="315"/>
    </row>
    <row r="144" spans="1:41" ht="12" customHeight="1">
      <c r="A144" s="528" t="s">
        <v>8</v>
      </c>
      <c r="B144" s="529"/>
      <c r="C144" s="529"/>
      <c r="D144" s="529"/>
      <c r="E144" s="530"/>
      <c r="F144" s="531"/>
      <c r="G144" s="532"/>
      <c r="H144" s="532"/>
      <c r="I144" s="532"/>
      <c r="J144" s="532"/>
      <c r="K144" s="532"/>
      <c r="L144" s="533"/>
      <c r="M144" s="20"/>
      <c r="N144" s="486"/>
      <c r="O144" s="488"/>
      <c r="P144" s="330"/>
      <c r="Q144" s="452"/>
      <c r="R144" s="452"/>
      <c r="S144" s="452"/>
      <c r="T144" s="452"/>
      <c r="U144" s="332"/>
      <c r="V144" s="453"/>
      <c r="W144" s="310"/>
      <c r="X144" s="475"/>
      <c r="Y144" s="476"/>
      <c r="Z144" s="276">
        <f>V144*X144</f>
        <v>0</v>
      </c>
      <c r="AA144" s="278"/>
      <c r="AB144" s="278"/>
      <c r="AC144" s="279"/>
    </row>
    <row r="145" spans="1:29" ht="12" customHeight="1">
      <c r="A145" s="513"/>
      <c r="B145" s="514"/>
      <c r="C145" s="514"/>
      <c r="D145" s="514"/>
      <c r="E145" s="515"/>
      <c r="F145" s="534"/>
      <c r="G145" s="535"/>
      <c r="H145" s="535"/>
      <c r="I145" s="535"/>
      <c r="J145" s="535"/>
      <c r="K145" s="535"/>
      <c r="L145" s="536"/>
      <c r="M145" s="20"/>
      <c r="N145" s="487"/>
      <c r="O145" s="489"/>
      <c r="P145" s="333"/>
      <c r="Q145" s="334"/>
      <c r="R145" s="334"/>
      <c r="S145" s="334"/>
      <c r="T145" s="334"/>
      <c r="U145" s="335"/>
      <c r="V145" s="454"/>
      <c r="W145" s="497"/>
      <c r="X145" s="483"/>
      <c r="Y145" s="484"/>
      <c r="Z145" s="313"/>
      <c r="AA145" s="314"/>
      <c r="AB145" s="314"/>
      <c r="AC145" s="315"/>
    </row>
    <row r="146" spans="1:29" ht="12" customHeight="1" thickBot="1">
      <c r="A146" s="516"/>
      <c r="B146" s="517"/>
      <c r="C146" s="517"/>
      <c r="D146" s="517"/>
      <c r="E146" s="518"/>
      <c r="F146" s="537"/>
      <c r="G146" s="538"/>
      <c r="H146" s="538"/>
      <c r="I146" s="538"/>
      <c r="J146" s="538"/>
      <c r="K146" s="538"/>
      <c r="L146" s="539"/>
      <c r="M146" s="20"/>
      <c r="N146" s="486"/>
      <c r="O146" s="488"/>
      <c r="P146" s="330"/>
      <c r="Q146" s="452"/>
      <c r="R146" s="452"/>
      <c r="S146" s="452"/>
      <c r="T146" s="452"/>
      <c r="U146" s="332"/>
      <c r="V146" s="453"/>
      <c r="W146" s="310"/>
      <c r="X146" s="475"/>
      <c r="Y146" s="476"/>
      <c r="Z146" s="276">
        <f>V146*X146</f>
        <v>0</v>
      </c>
      <c r="AA146" s="278"/>
      <c r="AB146" s="278"/>
      <c r="AC146" s="279"/>
    </row>
    <row r="147" spans="1:29" ht="12" customHeight="1">
      <c r="A147" s="510" t="s">
        <v>10</v>
      </c>
      <c r="B147" s="511"/>
      <c r="C147" s="511"/>
      <c r="D147" s="511"/>
      <c r="E147" s="512"/>
      <c r="F147" s="546">
        <f>X163</f>
        <v>0</v>
      </c>
      <c r="G147" s="547"/>
      <c r="H147" s="547"/>
      <c r="I147" s="547"/>
      <c r="J147" s="547"/>
      <c r="K147" s="547"/>
      <c r="L147" s="548"/>
      <c r="M147" s="20"/>
      <c r="N147" s="487"/>
      <c r="O147" s="489"/>
      <c r="P147" s="333"/>
      <c r="Q147" s="334"/>
      <c r="R147" s="334"/>
      <c r="S147" s="334"/>
      <c r="T147" s="334"/>
      <c r="U147" s="335"/>
      <c r="V147" s="454"/>
      <c r="W147" s="497"/>
      <c r="X147" s="483"/>
      <c r="Y147" s="484"/>
      <c r="Z147" s="313"/>
      <c r="AA147" s="314"/>
      <c r="AB147" s="314"/>
      <c r="AC147" s="315"/>
    </row>
    <row r="148" spans="1:29" ht="12" customHeight="1">
      <c r="A148" s="513"/>
      <c r="B148" s="514"/>
      <c r="C148" s="514"/>
      <c r="D148" s="514"/>
      <c r="E148" s="515"/>
      <c r="F148" s="549"/>
      <c r="G148" s="550"/>
      <c r="H148" s="550"/>
      <c r="I148" s="550"/>
      <c r="J148" s="550"/>
      <c r="K148" s="550"/>
      <c r="L148" s="551"/>
      <c r="M148" s="20"/>
      <c r="N148" s="486"/>
      <c r="O148" s="488"/>
      <c r="P148" s="330"/>
      <c r="Q148" s="452"/>
      <c r="R148" s="452"/>
      <c r="S148" s="452"/>
      <c r="T148" s="452"/>
      <c r="U148" s="332"/>
      <c r="V148" s="453"/>
      <c r="W148" s="310"/>
      <c r="X148" s="475"/>
      <c r="Y148" s="476"/>
      <c r="Z148" s="276">
        <f>V148*X148</f>
        <v>0</v>
      </c>
      <c r="AA148" s="278"/>
      <c r="AB148" s="278"/>
      <c r="AC148" s="279"/>
    </row>
    <row r="149" spans="1:29" ht="12" customHeight="1" thickBot="1">
      <c r="A149" s="516"/>
      <c r="B149" s="517"/>
      <c r="C149" s="517"/>
      <c r="D149" s="517"/>
      <c r="E149" s="518"/>
      <c r="F149" s="552"/>
      <c r="G149" s="553"/>
      <c r="H149" s="553"/>
      <c r="I149" s="553"/>
      <c r="J149" s="553"/>
      <c r="K149" s="553"/>
      <c r="L149" s="554"/>
      <c r="M149" s="20"/>
      <c r="N149" s="487"/>
      <c r="O149" s="489"/>
      <c r="P149" s="333"/>
      <c r="Q149" s="334"/>
      <c r="R149" s="334"/>
      <c r="S149" s="334"/>
      <c r="T149" s="334"/>
      <c r="U149" s="335"/>
      <c r="V149" s="454"/>
      <c r="W149" s="497"/>
      <c r="X149" s="483"/>
      <c r="Y149" s="484"/>
      <c r="Z149" s="313"/>
      <c r="AA149" s="314"/>
      <c r="AB149" s="314"/>
      <c r="AC149" s="315"/>
    </row>
    <row r="150" spans="1:29" ht="12" customHeight="1">
      <c r="A150" s="510" t="s">
        <v>11</v>
      </c>
      <c r="B150" s="511"/>
      <c r="C150" s="511"/>
      <c r="D150" s="511"/>
      <c r="E150" s="512"/>
      <c r="F150" s="519"/>
      <c r="G150" s="520"/>
      <c r="H150" s="520"/>
      <c r="I150" s="520"/>
      <c r="J150" s="520"/>
      <c r="K150" s="520"/>
      <c r="L150" s="521"/>
      <c r="M150" s="20"/>
      <c r="N150" s="486"/>
      <c r="O150" s="488"/>
      <c r="P150" s="330"/>
      <c r="Q150" s="452"/>
      <c r="R150" s="452"/>
      <c r="S150" s="452"/>
      <c r="T150" s="452"/>
      <c r="U150" s="332"/>
      <c r="V150" s="453"/>
      <c r="W150" s="310"/>
      <c r="X150" s="475"/>
      <c r="Y150" s="476"/>
      <c r="Z150" s="276">
        <f>V150*X150</f>
        <v>0</v>
      </c>
      <c r="AA150" s="278"/>
      <c r="AB150" s="278"/>
      <c r="AC150" s="279"/>
    </row>
    <row r="151" spans="1:29" ht="12" customHeight="1">
      <c r="A151" s="513"/>
      <c r="B151" s="514"/>
      <c r="C151" s="514"/>
      <c r="D151" s="514"/>
      <c r="E151" s="515"/>
      <c r="F151" s="522"/>
      <c r="G151" s="523"/>
      <c r="H151" s="523"/>
      <c r="I151" s="523"/>
      <c r="J151" s="523"/>
      <c r="K151" s="523"/>
      <c r="L151" s="524"/>
      <c r="M151" s="20"/>
      <c r="N151" s="487"/>
      <c r="O151" s="489"/>
      <c r="P151" s="333"/>
      <c r="Q151" s="334"/>
      <c r="R151" s="334"/>
      <c r="S151" s="334"/>
      <c r="T151" s="334"/>
      <c r="U151" s="335"/>
      <c r="V151" s="454"/>
      <c r="W151" s="497"/>
      <c r="X151" s="483"/>
      <c r="Y151" s="484"/>
      <c r="Z151" s="313"/>
      <c r="AA151" s="314"/>
      <c r="AB151" s="314"/>
      <c r="AC151" s="315"/>
    </row>
    <row r="152" spans="1:29" ht="12" customHeight="1" thickBot="1">
      <c r="A152" s="516"/>
      <c r="B152" s="517"/>
      <c r="C152" s="517"/>
      <c r="D152" s="517"/>
      <c r="E152" s="518"/>
      <c r="F152" s="525"/>
      <c r="G152" s="526"/>
      <c r="H152" s="526"/>
      <c r="I152" s="526"/>
      <c r="J152" s="526"/>
      <c r="K152" s="526"/>
      <c r="L152" s="527"/>
      <c r="M152" s="20"/>
      <c r="N152" s="486"/>
      <c r="O152" s="488"/>
      <c r="P152" s="330"/>
      <c r="Q152" s="452"/>
      <c r="R152" s="452"/>
      <c r="S152" s="452"/>
      <c r="T152" s="452"/>
      <c r="U152" s="332"/>
      <c r="V152" s="453"/>
      <c r="W152" s="310"/>
      <c r="X152" s="475"/>
      <c r="Y152" s="476"/>
      <c r="Z152" s="276">
        <f>V152*X152</f>
        <v>0</v>
      </c>
      <c r="AA152" s="278"/>
      <c r="AB152" s="278"/>
      <c r="AC152" s="279"/>
    </row>
    <row r="153" spans="1:29" ht="12" customHeight="1" thickBo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487"/>
      <c r="O153" s="489"/>
      <c r="P153" s="333"/>
      <c r="Q153" s="334"/>
      <c r="R153" s="334"/>
      <c r="S153" s="334"/>
      <c r="T153" s="334"/>
      <c r="U153" s="335"/>
      <c r="V153" s="454"/>
      <c r="W153" s="497"/>
      <c r="X153" s="483"/>
      <c r="Y153" s="484"/>
      <c r="Z153" s="313"/>
      <c r="AA153" s="314"/>
      <c r="AB153" s="314"/>
      <c r="AC153" s="315"/>
    </row>
    <row r="154" spans="1:29" s="35" customFormat="1" ht="24" customHeight="1">
      <c r="A154" s="581" t="s">
        <v>12</v>
      </c>
      <c r="B154" s="582"/>
      <c r="C154" s="573" t="s">
        <v>152</v>
      </c>
      <c r="D154" s="574"/>
      <c r="E154" s="574"/>
      <c r="F154" s="574"/>
      <c r="G154" s="574"/>
      <c r="H154" s="575"/>
      <c r="I154" s="503" t="s">
        <v>13</v>
      </c>
      <c r="J154" s="504"/>
      <c r="K154" s="51" t="str">
        <f>IF($D135="","",VLOOKUP($D135,工事名!$B$2:$F$106,5,FALSE))&amp;""</f>
        <v/>
      </c>
      <c r="L154" s="137" t="s">
        <v>35</v>
      </c>
      <c r="M154" s="34"/>
      <c r="N154" s="146"/>
      <c r="O154" s="147"/>
      <c r="P154" s="321"/>
      <c r="Q154" s="322"/>
      <c r="R154" s="322"/>
      <c r="S154" s="322"/>
      <c r="T154" s="322"/>
      <c r="U154" s="323"/>
      <c r="V154" s="148"/>
      <c r="W154" s="149"/>
      <c r="X154" s="456"/>
      <c r="Y154" s="457"/>
      <c r="Z154" s="360">
        <f>V154*X154</f>
        <v>0</v>
      </c>
      <c r="AA154" s="458"/>
      <c r="AB154" s="458"/>
      <c r="AC154" s="459"/>
    </row>
    <row r="155" spans="1:29" s="35" customFormat="1" ht="24" customHeight="1" thickBot="1">
      <c r="A155" s="557" t="s">
        <v>14</v>
      </c>
      <c r="B155" s="558"/>
      <c r="C155" s="540"/>
      <c r="D155" s="541"/>
      <c r="E155" s="541"/>
      <c r="F155" s="542"/>
      <c r="G155" s="540" t="s">
        <v>15</v>
      </c>
      <c r="H155" s="541"/>
      <c r="I155" s="542"/>
      <c r="J155" s="543" t="str">
        <f>IF($D135="","",VLOOKUP($D135,工事名!$B$2:$E$106,4,FALSE))&amp;""</f>
        <v/>
      </c>
      <c r="K155" s="544"/>
      <c r="L155" s="545"/>
      <c r="M155" s="34"/>
      <c r="N155" s="146"/>
      <c r="O155" s="147"/>
      <c r="P155" s="321"/>
      <c r="Q155" s="322"/>
      <c r="R155" s="322"/>
      <c r="S155" s="322"/>
      <c r="T155" s="322"/>
      <c r="U155" s="323"/>
      <c r="V155" s="136"/>
      <c r="W155" s="149"/>
      <c r="X155" s="456"/>
      <c r="Y155" s="457"/>
      <c r="Z155" s="360">
        <f>V155*X155</f>
        <v>0</v>
      </c>
      <c r="AA155" s="458"/>
      <c r="AB155" s="458"/>
      <c r="AC155" s="459"/>
    </row>
    <row r="156" spans="1:29" s="35" customFormat="1" ht="24" customHeight="1">
      <c r="A156" s="581" t="s">
        <v>16</v>
      </c>
      <c r="B156" s="582"/>
      <c r="C156" s="583"/>
      <c r="D156" s="584"/>
      <c r="E156" s="584"/>
      <c r="F156" s="585"/>
      <c r="G156" s="586" t="s">
        <v>18</v>
      </c>
      <c r="H156" s="584"/>
      <c r="I156" s="584"/>
      <c r="J156" s="584"/>
      <c r="K156" s="584"/>
      <c r="L156" s="585"/>
      <c r="M156" s="34"/>
      <c r="N156" s="146"/>
      <c r="O156" s="147"/>
      <c r="P156" s="321"/>
      <c r="Q156" s="322"/>
      <c r="R156" s="322"/>
      <c r="S156" s="322"/>
      <c r="T156" s="322"/>
      <c r="U156" s="323"/>
      <c r="V156" s="148"/>
      <c r="W156" s="149"/>
      <c r="X156" s="456"/>
      <c r="Y156" s="457"/>
      <c r="Z156" s="360">
        <f>V156*X156</f>
        <v>0</v>
      </c>
      <c r="AA156" s="458"/>
      <c r="AB156" s="458"/>
      <c r="AC156" s="459"/>
    </row>
    <row r="157" spans="1:29" s="35" customFormat="1" ht="24" customHeight="1" thickBot="1">
      <c r="A157" s="557" t="s">
        <v>17</v>
      </c>
      <c r="B157" s="558"/>
      <c r="C157" s="540"/>
      <c r="D157" s="541"/>
      <c r="E157" s="541"/>
      <c r="F157" s="588"/>
      <c r="G157" s="589" t="s">
        <v>19</v>
      </c>
      <c r="H157" s="541"/>
      <c r="I157" s="541"/>
      <c r="J157" s="541"/>
      <c r="K157" s="541"/>
      <c r="L157" s="588"/>
      <c r="M157" s="34"/>
      <c r="N157" s="146"/>
      <c r="O157" s="147"/>
      <c r="P157" s="321"/>
      <c r="Q157" s="322"/>
      <c r="R157" s="322"/>
      <c r="S157" s="322"/>
      <c r="T157" s="322"/>
      <c r="U157" s="323"/>
      <c r="V157" s="148"/>
      <c r="W157" s="149"/>
      <c r="X157" s="456"/>
      <c r="Y157" s="457"/>
      <c r="Z157" s="360">
        <f>V157*X157</f>
        <v>0</v>
      </c>
      <c r="AA157" s="458"/>
      <c r="AB157" s="458"/>
      <c r="AC157" s="459"/>
    </row>
    <row r="158" spans="1:29" s="35" customFormat="1" ht="12" customHeight="1" thickBo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486"/>
      <c r="O158" s="488"/>
      <c r="P158" s="330"/>
      <c r="Q158" s="452"/>
      <c r="R158" s="452"/>
      <c r="S158" s="452"/>
      <c r="T158" s="452"/>
      <c r="U158" s="332"/>
      <c r="V158" s="453"/>
      <c r="W158" s="481"/>
      <c r="X158" s="475"/>
      <c r="Y158" s="476"/>
      <c r="Z158" s="276">
        <f>V158*X158</f>
        <v>0</v>
      </c>
      <c r="AA158" s="278"/>
      <c r="AB158" s="278"/>
      <c r="AC158" s="279"/>
    </row>
    <row r="159" spans="1:29" s="35" customFormat="1" ht="12" customHeight="1">
      <c r="A159" s="576" t="s">
        <v>20</v>
      </c>
      <c r="B159" s="577"/>
      <c r="C159" s="577"/>
      <c r="D159" s="577"/>
      <c r="E159" s="577"/>
      <c r="F159" s="578"/>
      <c r="G159" s="579" t="s">
        <v>21</v>
      </c>
      <c r="H159" s="577"/>
      <c r="I159" s="577"/>
      <c r="J159" s="577"/>
      <c r="K159" s="577"/>
      <c r="L159" s="580"/>
      <c r="M159" s="34"/>
      <c r="N159" s="487"/>
      <c r="O159" s="489"/>
      <c r="P159" s="333"/>
      <c r="Q159" s="334"/>
      <c r="R159" s="334"/>
      <c r="S159" s="334"/>
      <c r="T159" s="334"/>
      <c r="U159" s="335"/>
      <c r="V159" s="454"/>
      <c r="W159" s="482"/>
      <c r="X159" s="483"/>
      <c r="Y159" s="484"/>
      <c r="Z159" s="313"/>
      <c r="AA159" s="314"/>
      <c r="AB159" s="314"/>
      <c r="AC159" s="315"/>
    </row>
    <row r="160" spans="1:29" s="35" customFormat="1" ht="24" customHeight="1">
      <c r="A160" s="36"/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9"/>
      <c r="M160" s="34"/>
      <c r="N160" s="146"/>
      <c r="O160" s="147"/>
      <c r="P160" s="321"/>
      <c r="Q160" s="322"/>
      <c r="R160" s="322"/>
      <c r="S160" s="322"/>
      <c r="T160" s="322"/>
      <c r="U160" s="323"/>
      <c r="V160" s="148"/>
      <c r="W160" s="123"/>
      <c r="X160" s="456"/>
      <c r="Y160" s="457"/>
      <c r="Z160" s="326">
        <f>V160*X160</f>
        <v>0</v>
      </c>
      <c r="AA160" s="479"/>
      <c r="AB160" s="479"/>
      <c r="AC160" s="480"/>
    </row>
    <row r="161" spans="1:41" s="35" customFormat="1" ht="12" customHeight="1" thickBot="1">
      <c r="A161" s="40"/>
      <c r="B161" s="41"/>
      <c r="C161" s="41"/>
      <c r="D161" s="41"/>
      <c r="E161" s="41"/>
      <c r="F161" s="42"/>
      <c r="G161" s="41"/>
      <c r="H161" s="41"/>
      <c r="I161" s="41"/>
      <c r="J161" s="41"/>
      <c r="K161" s="41"/>
      <c r="L161" s="43"/>
      <c r="M161" s="34"/>
      <c r="N161" s="465"/>
      <c r="O161" s="467"/>
      <c r="P161" s="301" t="s">
        <v>34</v>
      </c>
      <c r="Q161" s="469"/>
      <c r="R161" s="469"/>
      <c r="S161" s="469"/>
      <c r="T161" s="469"/>
      <c r="U161" s="303"/>
      <c r="V161" s="308"/>
      <c r="W161" s="310"/>
      <c r="X161" s="475"/>
      <c r="Y161" s="476"/>
      <c r="Z161" s="276">
        <f>SUM(Z142:AC160)</f>
        <v>0</v>
      </c>
      <c r="AA161" s="278"/>
      <c r="AB161" s="278"/>
      <c r="AC161" s="279"/>
    </row>
    <row r="162" spans="1:41" s="35" customFormat="1" ht="12" customHeight="1" thickBo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466"/>
      <c r="O162" s="468"/>
      <c r="P162" s="470"/>
      <c r="Q162" s="471"/>
      <c r="R162" s="471"/>
      <c r="S162" s="471"/>
      <c r="T162" s="471"/>
      <c r="U162" s="472"/>
      <c r="V162" s="473"/>
      <c r="W162" s="474"/>
      <c r="X162" s="477"/>
      <c r="Y162" s="478"/>
      <c r="Z162" s="280"/>
      <c r="AA162" s="281"/>
      <c r="AB162" s="281"/>
      <c r="AC162" s="282"/>
    </row>
    <row r="163" spans="1:41" s="35" customFormat="1" ht="24" customHeight="1" thickBot="1">
      <c r="A163" s="592" t="s">
        <v>22</v>
      </c>
      <c r="B163" s="559" t="str">
        <f>IF(基本入力!$B$15=0,"",基本入力!$B$15)</f>
        <v>銀行名、支店名を入力してください。</v>
      </c>
      <c r="C163" s="560"/>
      <c r="D163" s="560"/>
      <c r="E163" s="560"/>
      <c r="F163" s="560"/>
      <c r="G163" s="560"/>
      <c r="H163" s="561"/>
      <c r="I163" s="44" t="str">
        <f>基本入力!$B$17</f>
        <v>当座または普通</v>
      </c>
      <c r="J163" s="562" t="str">
        <f>IF(基本入力!$B$19=0,"",基本入力!$B$19)</f>
        <v>口座番号入力</v>
      </c>
      <c r="K163" s="562"/>
      <c r="L163" s="563"/>
      <c r="M163" s="34"/>
      <c r="N163" s="498" t="s">
        <v>3</v>
      </c>
      <c r="O163" s="499"/>
      <c r="P163" s="500"/>
      <c r="Q163" s="501">
        <v>0.1</v>
      </c>
      <c r="R163" s="502"/>
      <c r="S163" s="505">
        <f>IFERROR(ROUND(Z161*Q163,0),"")</f>
        <v>0</v>
      </c>
      <c r="T163" s="506"/>
      <c r="U163" s="564" t="s">
        <v>33</v>
      </c>
      <c r="V163" s="564"/>
      <c r="W163" s="565"/>
      <c r="X163" s="566">
        <f>IFERROR(Z161+S163,"")</f>
        <v>0</v>
      </c>
      <c r="Y163" s="567"/>
      <c r="Z163" s="567"/>
      <c r="AA163" s="567"/>
      <c r="AB163" s="567"/>
      <c r="AC163" s="568"/>
    </row>
    <row r="164" spans="1:41" s="35" customFormat="1">
      <c r="A164" s="593"/>
      <c r="B164" s="45" t="s">
        <v>36</v>
      </c>
      <c r="C164" s="569" t="str">
        <f>基本入力!$B$23</f>
        <v>口座名を入力してください。</v>
      </c>
      <c r="D164" s="569"/>
      <c r="E164" s="569"/>
      <c r="F164" s="569"/>
      <c r="G164" s="569"/>
      <c r="H164" s="569"/>
      <c r="I164" s="569"/>
      <c r="J164" s="569"/>
      <c r="K164" s="569"/>
      <c r="L164" s="570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46"/>
      <c r="Y164" s="34"/>
      <c r="Z164" s="34"/>
      <c r="AA164" s="34"/>
      <c r="AB164" s="34"/>
      <c r="AC164" s="34"/>
    </row>
    <row r="165" spans="1:41" s="35" customFormat="1" ht="10.8" customHeight="1">
      <c r="A165" s="593"/>
      <c r="B165" s="599" t="s">
        <v>26</v>
      </c>
      <c r="C165" s="601" t="str">
        <f>基本入力!$B$21&amp;"　"&amp;IF(基本入力!$F$21=0,"",基本入力!$F$21)</f>
        <v>御社名を正式名称で入力してください。　</v>
      </c>
      <c r="D165" s="601"/>
      <c r="E165" s="601"/>
      <c r="F165" s="601"/>
      <c r="G165" s="601"/>
      <c r="H165" s="601" t="str">
        <f>IF(基本入力!$E$21=0,"",基本入力!$E$21)</f>
        <v/>
      </c>
      <c r="I165" s="601"/>
      <c r="J165" s="601"/>
      <c r="K165" s="601"/>
      <c r="L165" s="602"/>
      <c r="M165" s="34"/>
      <c r="N165" s="34"/>
      <c r="O165" s="34"/>
      <c r="P165" s="34"/>
      <c r="Q165" s="34"/>
      <c r="R165" s="571"/>
      <c r="S165" s="571"/>
      <c r="T165" s="172" t="s">
        <v>147</v>
      </c>
      <c r="U165" s="172" t="s">
        <v>148</v>
      </c>
      <c r="V165" s="172" t="s">
        <v>148</v>
      </c>
      <c r="W165" s="172" t="s">
        <v>149</v>
      </c>
      <c r="X165" s="172"/>
      <c r="Y165" s="461" t="s">
        <v>150</v>
      </c>
      <c r="Z165" s="462"/>
      <c r="AA165" s="463" t="s">
        <v>151</v>
      </c>
      <c r="AB165" s="464"/>
      <c r="AC165" s="462"/>
    </row>
    <row r="166" spans="1:41" s="35" customFormat="1" ht="6.6" customHeight="1">
      <c r="A166" s="594"/>
      <c r="B166" s="600"/>
      <c r="C166" s="603"/>
      <c r="D166" s="603"/>
      <c r="E166" s="603"/>
      <c r="F166" s="603"/>
      <c r="G166" s="603"/>
      <c r="H166" s="603"/>
      <c r="I166" s="603"/>
      <c r="J166" s="603"/>
      <c r="K166" s="603"/>
      <c r="L166" s="604"/>
      <c r="M166" s="34"/>
      <c r="N166" s="34"/>
      <c r="O166" s="34"/>
      <c r="P166" s="34"/>
      <c r="Q166" s="34"/>
      <c r="R166" s="571"/>
      <c r="S166" s="571"/>
      <c r="T166" s="605"/>
      <c r="U166" s="605"/>
      <c r="V166" s="605"/>
      <c r="W166" s="605"/>
      <c r="X166" s="605"/>
      <c r="Y166" s="608"/>
      <c r="Z166" s="609"/>
      <c r="AA166" s="608"/>
      <c r="AB166" s="614"/>
      <c r="AC166" s="609"/>
    </row>
    <row r="167" spans="1:41" s="35" customForma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571"/>
      <c r="S167" s="571"/>
      <c r="T167" s="606"/>
      <c r="U167" s="606"/>
      <c r="V167" s="606"/>
      <c r="W167" s="606"/>
      <c r="X167" s="606"/>
      <c r="Y167" s="610"/>
      <c r="Z167" s="611"/>
      <c r="AA167" s="610"/>
      <c r="AB167" s="615"/>
      <c r="AC167" s="611"/>
    </row>
    <row r="168" spans="1:41" ht="20.25" customHeight="1">
      <c r="A168" s="47" t="s">
        <v>27</v>
      </c>
      <c r="B168" s="47"/>
      <c r="C168" s="47" t="str">
        <f>IF(Q163=0.08,"消費税率は経過措置適用による","")</f>
        <v/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572"/>
      <c r="S168" s="572"/>
      <c r="T168" s="607"/>
      <c r="U168" s="607"/>
      <c r="V168" s="607"/>
      <c r="W168" s="607"/>
      <c r="X168" s="607"/>
      <c r="Y168" s="612"/>
      <c r="Z168" s="613"/>
      <c r="AA168" s="612"/>
      <c r="AB168" s="616"/>
      <c r="AC168" s="613"/>
    </row>
    <row r="169" spans="1:41" ht="3.6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</row>
    <row r="170" spans="1:41" ht="14.4" customHeight="1">
      <c r="A170" s="509" t="s">
        <v>120</v>
      </c>
      <c r="B170" s="509"/>
      <c r="C170" s="509"/>
      <c r="D170" s="20"/>
      <c r="E170" s="20"/>
      <c r="F170" s="20"/>
      <c r="G170" s="20"/>
      <c r="H170" s="20"/>
      <c r="I170" s="20"/>
      <c r="J170" s="20"/>
      <c r="K170" s="20"/>
      <c r="L170" s="20"/>
      <c r="M170" s="590" t="s">
        <v>4</v>
      </c>
      <c r="N170" s="590"/>
      <c r="O170" s="590"/>
      <c r="P170" s="590"/>
      <c r="Q170" s="590"/>
      <c r="R170" s="590"/>
      <c r="S170" s="590"/>
      <c r="T170" s="590"/>
      <c r="U170" s="20"/>
      <c r="V170" s="20"/>
      <c r="W170" s="21" t="s">
        <v>25</v>
      </c>
      <c r="X170" s="460" t="str">
        <f>IF($D177="","",VLOOKUP($D177,工事名!$B$2:$D$106,3,FALSE))</f>
        <v/>
      </c>
      <c r="Y170" s="460"/>
      <c r="Z170" s="460"/>
      <c r="AA170" s="460"/>
      <c r="AB170" s="460"/>
      <c r="AC170" s="460"/>
    </row>
    <row r="171" spans="1:41" ht="14.4" customHeight="1" thickBo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591"/>
      <c r="N171" s="591"/>
      <c r="O171" s="591"/>
      <c r="P171" s="591"/>
      <c r="Q171" s="591"/>
      <c r="R171" s="591"/>
      <c r="S171" s="591"/>
      <c r="T171" s="591"/>
      <c r="U171" s="23"/>
      <c r="V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</row>
    <row r="172" spans="1:41" ht="13.2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555"/>
      <c r="N172" s="555"/>
      <c r="O172" s="555"/>
      <c r="P172" s="555"/>
      <c r="Q172" s="555"/>
      <c r="R172" s="555"/>
      <c r="S172" s="555"/>
      <c r="T172" s="555"/>
      <c r="U172" s="20"/>
      <c r="V172" s="20"/>
      <c r="W172" s="20"/>
      <c r="X172" s="20"/>
      <c r="Y172" s="20"/>
      <c r="AA172" s="455" t="s">
        <v>77</v>
      </c>
      <c r="AB172" s="455"/>
      <c r="AC172" s="455"/>
    </row>
    <row r="173" spans="1:41" ht="12" customHeight="1">
      <c r="A173" s="587" t="s">
        <v>5</v>
      </c>
      <c r="B173" s="587"/>
      <c r="C173" s="587"/>
      <c r="D173" s="587"/>
      <c r="E173" s="587"/>
      <c r="F173" s="587"/>
      <c r="G173" s="587"/>
      <c r="H173" s="587"/>
      <c r="I173" s="587"/>
      <c r="J173" s="587"/>
      <c r="K173" s="587"/>
      <c r="L173" s="587"/>
      <c r="M173" s="556"/>
      <c r="N173" s="556"/>
      <c r="O173" s="556"/>
      <c r="P173" s="556"/>
      <c r="Q173" s="556"/>
      <c r="R173" s="556"/>
      <c r="S173" s="556"/>
      <c r="T173" s="556"/>
      <c r="U173" s="507" t="s">
        <v>37</v>
      </c>
      <c r="V173" s="631" t="str">
        <f>IF(基本入力!$B$3=0,"",基本入力!$B$3)</f>
        <v>住所を入力してください。</v>
      </c>
      <c r="W173" s="631"/>
      <c r="X173" s="631"/>
      <c r="Y173" s="631"/>
      <c r="Z173" s="631"/>
      <c r="AA173" s="631"/>
      <c r="AB173" s="165"/>
      <c r="AC173" s="24"/>
    </row>
    <row r="174" spans="1:41" ht="12" customHeight="1">
      <c r="A174" s="587"/>
      <c r="B174" s="587"/>
      <c r="C174" s="587"/>
      <c r="D174" s="587"/>
      <c r="E174" s="587"/>
      <c r="F174" s="587"/>
      <c r="G174" s="587"/>
      <c r="H174" s="587"/>
      <c r="I174" s="587"/>
      <c r="J174" s="587"/>
      <c r="K174" s="587"/>
      <c r="L174" s="587"/>
      <c r="M174" s="20"/>
      <c r="N174" s="20"/>
      <c r="O174" s="20"/>
      <c r="P174" s="20"/>
      <c r="Q174" s="20"/>
      <c r="R174" s="20"/>
      <c r="S174" s="20"/>
      <c r="T174" s="20"/>
      <c r="U174" s="508"/>
      <c r="V174" s="632"/>
      <c r="W174" s="632"/>
      <c r="X174" s="632"/>
      <c r="Y174" s="632"/>
      <c r="Z174" s="632"/>
      <c r="AA174" s="632"/>
      <c r="AB174" s="143"/>
      <c r="AC174" s="25"/>
    </row>
    <row r="175" spans="1:41" ht="12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508" t="s">
        <v>38</v>
      </c>
      <c r="V175" s="496" t="str">
        <f>IF(基本入力!$B$5=0,"",基本入力!$B$5)</f>
        <v>御社名を正式名称で入力してください。</v>
      </c>
      <c r="W175" s="496"/>
      <c r="X175" s="496"/>
      <c r="Y175" s="496"/>
      <c r="Z175" s="496"/>
      <c r="AA175" s="496"/>
      <c r="AB175" s="496"/>
      <c r="AC175" s="26"/>
    </row>
    <row r="176" spans="1:41" ht="12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508"/>
      <c r="V176" s="496"/>
      <c r="W176" s="496"/>
      <c r="X176" s="496"/>
      <c r="Y176" s="496"/>
      <c r="Z176" s="496"/>
      <c r="AA176" s="496"/>
      <c r="AB176" s="496"/>
      <c r="AC176" s="26"/>
    </row>
    <row r="177" spans="1:29" ht="12" customHeight="1">
      <c r="A177" s="20"/>
      <c r="B177" s="595" t="s">
        <v>0</v>
      </c>
      <c r="C177" s="595"/>
      <c r="D177" s="633"/>
      <c r="E177" s="633"/>
      <c r="F177" s="633"/>
      <c r="G177" s="633"/>
      <c r="H177" s="633"/>
      <c r="I177" s="595" t="s">
        <v>7</v>
      </c>
      <c r="J177" s="20"/>
      <c r="K177" s="20"/>
      <c r="L177" s="20"/>
      <c r="M177" s="20"/>
      <c r="N177" s="20"/>
      <c r="O177" s="20"/>
      <c r="P177" s="20"/>
      <c r="Q177" s="450" t="str">
        <f>IF(基本入力!$B$13=0,"",基本入力!$B$13)</f>
        <v>000000</v>
      </c>
      <c r="R177" s="450"/>
      <c r="T177" s="52"/>
      <c r="U177" s="508"/>
      <c r="V177" s="496"/>
      <c r="W177" s="496"/>
      <c r="X177" s="496"/>
      <c r="Y177" s="496"/>
      <c r="Z177" s="496"/>
      <c r="AA177" s="496"/>
      <c r="AB177" s="496"/>
      <c r="AC177" s="26"/>
    </row>
    <row r="178" spans="1:29" ht="12" customHeight="1" thickBot="1">
      <c r="A178" s="20"/>
      <c r="B178" s="596"/>
      <c r="C178" s="596"/>
      <c r="D178" s="634"/>
      <c r="E178" s="634"/>
      <c r="F178" s="634"/>
      <c r="G178" s="634"/>
      <c r="H178" s="634"/>
      <c r="I178" s="596"/>
      <c r="J178" s="20"/>
      <c r="K178" s="20"/>
      <c r="L178" s="20"/>
      <c r="M178" s="20"/>
      <c r="N178" s="20"/>
      <c r="O178" s="20"/>
      <c r="P178" s="144" t="s">
        <v>140</v>
      </c>
      <c r="Q178" s="451"/>
      <c r="R178" s="451"/>
      <c r="T178" s="52"/>
      <c r="U178" s="142"/>
      <c r="V178" s="485" t="str">
        <f>IF(基本入力!$B$7=0,"",基本入力!$B$7)</f>
        <v>御社の代表取締役社長を入力してください。</v>
      </c>
      <c r="W178" s="485"/>
      <c r="X178" s="485"/>
      <c r="Y178" s="485"/>
      <c r="Z178" s="485"/>
      <c r="AA178" s="485"/>
      <c r="AB178" s="145"/>
      <c r="AC178" s="28"/>
    </row>
    <row r="179" spans="1:29" ht="12" customHeight="1">
      <c r="A179" s="20"/>
      <c r="B179" s="29"/>
      <c r="C179" s="29"/>
      <c r="D179" s="29"/>
      <c r="E179" s="139"/>
      <c r="F179" s="139"/>
      <c r="G179" s="139"/>
      <c r="H179" s="139"/>
      <c r="I179" s="29"/>
      <c r="J179" s="20"/>
      <c r="K179" s="20"/>
      <c r="L179" s="20"/>
      <c r="M179" s="20"/>
      <c r="N179" s="20"/>
      <c r="O179" s="20"/>
      <c r="P179" s="20"/>
      <c r="Q179" s="20"/>
      <c r="R179" s="20"/>
      <c r="T179" s="20"/>
      <c r="U179" s="142"/>
      <c r="V179" s="485"/>
      <c r="W179" s="485"/>
      <c r="X179" s="485"/>
      <c r="Y179" s="485"/>
      <c r="Z179" s="485"/>
      <c r="AA179" s="485"/>
      <c r="AB179" s="145"/>
      <c r="AC179" s="28"/>
    </row>
    <row r="180" spans="1:29" ht="12" customHeight="1">
      <c r="A180" s="20"/>
      <c r="B180" s="595" t="s">
        <v>6</v>
      </c>
      <c r="C180" s="595"/>
      <c r="D180" s="597" t="str">
        <f>IF($D177="","",VLOOKUP($D177,工事名!$B$2:$C$106,2,FALSE))</f>
        <v/>
      </c>
      <c r="E180" s="597"/>
      <c r="F180" s="597"/>
      <c r="G180" s="597"/>
      <c r="H180" s="597"/>
      <c r="I180" s="597"/>
      <c r="J180" s="597"/>
      <c r="K180" s="597"/>
      <c r="L180" s="597"/>
      <c r="M180" s="597"/>
      <c r="N180" s="597"/>
      <c r="O180" s="597"/>
      <c r="P180" s="597"/>
      <c r="Q180" s="597"/>
      <c r="R180" s="597"/>
      <c r="S180" s="597"/>
      <c r="T180" s="20"/>
      <c r="U180" s="490" t="s">
        <v>23</v>
      </c>
      <c r="V180" s="492" t="str">
        <f>IF(基本入力!$B$9=0,"",基本入力!$B$9)</f>
        <v>電話番号入力</v>
      </c>
      <c r="W180" s="492"/>
      <c r="X180" s="494" t="s">
        <v>24</v>
      </c>
      <c r="Y180" s="492" t="str">
        <f>IF(基本入力!$B$11=0,"",基本入力!$B$11)</f>
        <v>FAX番号入力</v>
      </c>
      <c r="Z180" s="492"/>
      <c r="AA180" s="492"/>
      <c r="AB180" s="492"/>
      <c r="AC180" s="140"/>
    </row>
    <row r="181" spans="1:29" ht="12" customHeight="1" thickBot="1">
      <c r="A181" s="20"/>
      <c r="B181" s="596"/>
      <c r="C181" s="596"/>
      <c r="D181" s="598"/>
      <c r="E181" s="598"/>
      <c r="F181" s="598"/>
      <c r="G181" s="598"/>
      <c r="H181" s="598"/>
      <c r="I181" s="598"/>
      <c r="J181" s="598"/>
      <c r="K181" s="598"/>
      <c r="L181" s="598"/>
      <c r="M181" s="598"/>
      <c r="N181" s="598"/>
      <c r="O181" s="598"/>
      <c r="P181" s="598"/>
      <c r="Q181" s="598"/>
      <c r="R181" s="598"/>
      <c r="S181" s="598"/>
      <c r="T181" s="20"/>
      <c r="U181" s="491"/>
      <c r="V181" s="493"/>
      <c r="W181" s="493"/>
      <c r="X181" s="495"/>
      <c r="Y181" s="493"/>
      <c r="Z181" s="493"/>
      <c r="AA181" s="493"/>
      <c r="AB181" s="493"/>
      <c r="AC181" s="141"/>
    </row>
    <row r="182" spans="1:29" ht="12" customHeight="1" thickBo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1:29" ht="12" customHeight="1">
      <c r="A183" s="510" t="s">
        <v>115</v>
      </c>
      <c r="B183" s="511"/>
      <c r="C183" s="511"/>
      <c r="D183" s="511"/>
      <c r="E183" s="512"/>
      <c r="F183" s="620"/>
      <c r="G183" s="621"/>
      <c r="H183" s="621"/>
      <c r="I183" s="621"/>
      <c r="J183" s="621"/>
      <c r="K183" s="621"/>
      <c r="L183" s="622"/>
      <c r="M183" s="31"/>
      <c r="N183" s="626" t="s">
        <v>28</v>
      </c>
      <c r="O183" s="627"/>
      <c r="P183" s="628" t="s">
        <v>30</v>
      </c>
      <c r="Q183" s="629"/>
      <c r="R183" s="629"/>
      <c r="S183" s="629"/>
      <c r="T183" s="629"/>
      <c r="U183" s="630"/>
      <c r="V183" s="138" t="s">
        <v>2</v>
      </c>
      <c r="W183" s="138" t="s">
        <v>29</v>
      </c>
      <c r="X183" s="579" t="s">
        <v>31</v>
      </c>
      <c r="Y183" s="578"/>
      <c r="Z183" s="579" t="s">
        <v>32</v>
      </c>
      <c r="AA183" s="577"/>
      <c r="AB183" s="577"/>
      <c r="AC183" s="580"/>
    </row>
    <row r="184" spans="1:29" ht="12" customHeight="1">
      <c r="A184" s="513"/>
      <c r="B184" s="514"/>
      <c r="C184" s="514"/>
      <c r="D184" s="514"/>
      <c r="E184" s="515"/>
      <c r="F184" s="534"/>
      <c r="G184" s="535"/>
      <c r="H184" s="535"/>
      <c r="I184" s="535"/>
      <c r="J184" s="535"/>
      <c r="K184" s="535"/>
      <c r="L184" s="536"/>
      <c r="M184" s="31"/>
      <c r="N184" s="486"/>
      <c r="O184" s="488"/>
      <c r="P184" s="330" t="s">
        <v>121</v>
      </c>
      <c r="Q184" s="452"/>
      <c r="R184" s="452"/>
      <c r="S184" s="452"/>
      <c r="T184" s="452"/>
      <c r="U184" s="332"/>
      <c r="V184" s="453"/>
      <c r="W184" s="481" t="s">
        <v>122</v>
      </c>
      <c r="X184" s="475"/>
      <c r="Y184" s="476"/>
      <c r="Z184" s="276">
        <f>V184*X184</f>
        <v>0</v>
      </c>
      <c r="AA184" s="278"/>
      <c r="AB184" s="278"/>
      <c r="AC184" s="279"/>
    </row>
    <row r="185" spans="1:29" ht="12" customHeight="1">
      <c r="A185" s="617"/>
      <c r="B185" s="618"/>
      <c r="C185" s="618"/>
      <c r="D185" s="618"/>
      <c r="E185" s="619"/>
      <c r="F185" s="623"/>
      <c r="G185" s="624"/>
      <c r="H185" s="624"/>
      <c r="I185" s="624"/>
      <c r="J185" s="624"/>
      <c r="K185" s="624"/>
      <c r="L185" s="625"/>
      <c r="M185" s="31"/>
      <c r="N185" s="487"/>
      <c r="O185" s="489"/>
      <c r="P185" s="333"/>
      <c r="Q185" s="334"/>
      <c r="R185" s="334"/>
      <c r="S185" s="334"/>
      <c r="T185" s="334"/>
      <c r="U185" s="335"/>
      <c r="V185" s="454"/>
      <c r="W185" s="482"/>
      <c r="X185" s="483"/>
      <c r="Y185" s="484"/>
      <c r="Z185" s="313"/>
      <c r="AA185" s="314"/>
      <c r="AB185" s="314"/>
      <c r="AC185" s="315"/>
    </row>
    <row r="186" spans="1:29" ht="12" customHeight="1">
      <c r="A186" s="528" t="s">
        <v>8</v>
      </c>
      <c r="B186" s="529"/>
      <c r="C186" s="529"/>
      <c r="D186" s="529"/>
      <c r="E186" s="530"/>
      <c r="F186" s="531"/>
      <c r="G186" s="532"/>
      <c r="H186" s="532"/>
      <c r="I186" s="532"/>
      <c r="J186" s="532"/>
      <c r="K186" s="532"/>
      <c r="L186" s="533"/>
      <c r="M186" s="20"/>
      <c r="N186" s="486"/>
      <c r="O186" s="488"/>
      <c r="P186" s="330"/>
      <c r="Q186" s="452"/>
      <c r="R186" s="452"/>
      <c r="S186" s="452"/>
      <c r="T186" s="452"/>
      <c r="U186" s="332"/>
      <c r="V186" s="453"/>
      <c r="W186" s="310"/>
      <c r="X186" s="475"/>
      <c r="Y186" s="476"/>
      <c r="Z186" s="276">
        <f>V186*X186</f>
        <v>0</v>
      </c>
      <c r="AA186" s="278"/>
      <c r="AB186" s="278"/>
      <c r="AC186" s="279"/>
    </row>
    <row r="187" spans="1:29" ht="12" customHeight="1">
      <c r="A187" s="513"/>
      <c r="B187" s="514"/>
      <c r="C187" s="514"/>
      <c r="D187" s="514"/>
      <c r="E187" s="515"/>
      <c r="F187" s="534"/>
      <c r="G187" s="535"/>
      <c r="H187" s="535"/>
      <c r="I187" s="535"/>
      <c r="J187" s="535"/>
      <c r="K187" s="535"/>
      <c r="L187" s="536"/>
      <c r="M187" s="20"/>
      <c r="N187" s="487"/>
      <c r="O187" s="489"/>
      <c r="P187" s="333"/>
      <c r="Q187" s="334"/>
      <c r="R187" s="334"/>
      <c r="S187" s="334"/>
      <c r="T187" s="334"/>
      <c r="U187" s="335"/>
      <c r="V187" s="454"/>
      <c r="W187" s="497"/>
      <c r="X187" s="483"/>
      <c r="Y187" s="484"/>
      <c r="Z187" s="313"/>
      <c r="AA187" s="314"/>
      <c r="AB187" s="314"/>
      <c r="AC187" s="315"/>
    </row>
    <row r="188" spans="1:29" ht="12" customHeight="1" thickBot="1">
      <c r="A188" s="516"/>
      <c r="B188" s="517"/>
      <c r="C188" s="517"/>
      <c r="D188" s="517"/>
      <c r="E188" s="518"/>
      <c r="F188" s="537"/>
      <c r="G188" s="538"/>
      <c r="H188" s="538"/>
      <c r="I188" s="538"/>
      <c r="J188" s="538"/>
      <c r="K188" s="538"/>
      <c r="L188" s="539"/>
      <c r="M188" s="20"/>
      <c r="N188" s="486"/>
      <c r="O188" s="488"/>
      <c r="P188" s="330"/>
      <c r="Q188" s="452"/>
      <c r="R188" s="452"/>
      <c r="S188" s="452"/>
      <c r="T188" s="452"/>
      <c r="U188" s="332"/>
      <c r="V188" s="453"/>
      <c r="W188" s="310"/>
      <c r="X188" s="475"/>
      <c r="Y188" s="476"/>
      <c r="Z188" s="276">
        <f>V188*X188</f>
        <v>0</v>
      </c>
      <c r="AA188" s="278"/>
      <c r="AB188" s="278"/>
      <c r="AC188" s="279"/>
    </row>
    <row r="189" spans="1:29" ht="12" customHeight="1">
      <c r="A189" s="510" t="s">
        <v>10</v>
      </c>
      <c r="B189" s="511"/>
      <c r="C189" s="511"/>
      <c r="D189" s="511"/>
      <c r="E189" s="512"/>
      <c r="F189" s="546">
        <f>X205</f>
        <v>0</v>
      </c>
      <c r="G189" s="547"/>
      <c r="H189" s="547"/>
      <c r="I189" s="547"/>
      <c r="J189" s="547"/>
      <c r="K189" s="547"/>
      <c r="L189" s="548"/>
      <c r="M189" s="20"/>
      <c r="N189" s="487"/>
      <c r="O189" s="489"/>
      <c r="P189" s="333"/>
      <c r="Q189" s="334"/>
      <c r="R189" s="334"/>
      <c r="S189" s="334"/>
      <c r="T189" s="334"/>
      <c r="U189" s="335"/>
      <c r="V189" s="454"/>
      <c r="W189" s="497"/>
      <c r="X189" s="483"/>
      <c r="Y189" s="484"/>
      <c r="Z189" s="313"/>
      <c r="AA189" s="314"/>
      <c r="AB189" s="314"/>
      <c r="AC189" s="315"/>
    </row>
    <row r="190" spans="1:29" ht="12" customHeight="1">
      <c r="A190" s="513"/>
      <c r="B190" s="514"/>
      <c r="C190" s="514"/>
      <c r="D190" s="514"/>
      <c r="E190" s="515"/>
      <c r="F190" s="549"/>
      <c r="G190" s="550"/>
      <c r="H190" s="550"/>
      <c r="I190" s="550"/>
      <c r="J190" s="550"/>
      <c r="K190" s="550"/>
      <c r="L190" s="551"/>
      <c r="M190" s="20"/>
      <c r="N190" s="486"/>
      <c r="O190" s="488"/>
      <c r="P190" s="330"/>
      <c r="Q190" s="452"/>
      <c r="R190" s="452"/>
      <c r="S190" s="452"/>
      <c r="T190" s="452"/>
      <c r="U190" s="332"/>
      <c r="V190" s="453"/>
      <c r="W190" s="310"/>
      <c r="X190" s="475"/>
      <c r="Y190" s="476"/>
      <c r="Z190" s="276">
        <f>V190*X190</f>
        <v>0</v>
      </c>
      <c r="AA190" s="278"/>
      <c r="AB190" s="278"/>
      <c r="AC190" s="279"/>
    </row>
    <row r="191" spans="1:29" ht="12" customHeight="1" thickBot="1">
      <c r="A191" s="516"/>
      <c r="B191" s="517"/>
      <c r="C191" s="517"/>
      <c r="D191" s="517"/>
      <c r="E191" s="518"/>
      <c r="F191" s="552"/>
      <c r="G191" s="553"/>
      <c r="H191" s="553"/>
      <c r="I191" s="553"/>
      <c r="J191" s="553"/>
      <c r="K191" s="553"/>
      <c r="L191" s="554"/>
      <c r="M191" s="20"/>
      <c r="N191" s="487"/>
      <c r="O191" s="489"/>
      <c r="P191" s="333"/>
      <c r="Q191" s="334"/>
      <c r="R191" s="334"/>
      <c r="S191" s="334"/>
      <c r="T191" s="334"/>
      <c r="U191" s="335"/>
      <c r="V191" s="454"/>
      <c r="W191" s="497"/>
      <c r="X191" s="483"/>
      <c r="Y191" s="484"/>
      <c r="Z191" s="313"/>
      <c r="AA191" s="314"/>
      <c r="AB191" s="314"/>
      <c r="AC191" s="315"/>
    </row>
    <row r="192" spans="1:29" ht="12" customHeight="1">
      <c r="A192" s="510" t="s">
        <v>11</v>
      </c>
      <c r="B192" s="511"/>
      <c r="C192" s="511"/>
      <c r="D192" s="511"/>
      <c r="E192" s="512"/>
      <c r="F192" s="519"/>
      <c r="G192" s="520"/>
      <c r="H192" s="520"/>
      <c r="I192" s="520"/>
      <c r="J192" s="520"/>
      <c r="K192" s="520"/>
      <c r="L192" s="521"/>
      <c r="M192" s="20"/>
      <c r="N192" s="486"/>
      <c r="O192" s="488"/>
      <c r="P192" s="330"/>
      <c r="Q192" s="452"/>
      <c r="R192" s="452"/>
      <c r="S192" s="452"/>
      <c r="T192" s="452"/>
      <c r="U192" s="332"/>
      <c r="V192" s="453"/>
      <c r="W192" s="310"/>
      <c r="X192" s="475"/>
      <c r="Y192" s="476"/>
      <c r="Z192" s="276">
        <f>V192*X192</f>
        <v>0</v>
      </c>
      <c r="AA192" s="278"/>
      <c r="AB192" s="278"/>
      <c r="AC192" s="279"/>
    </row>
    <row r="193" spans="1:29" ht="12" customHeight="1">
      <c r="A193" s="513"/>
      <c r="B193" s="514"/>
      <c r="C193" s="514"/>
      <c r="D193" s="514"/>
      <c r="E193" s="515"/>
      <c r="F193" s="522"/>
      <c r="G193" s="523"/>
      <c r="H193" s="523"/>
      <c r="I193" s="523"/>
      <c r="J193" s="523"/>
      <c r="K193" s="523"/>
      <c r="L193" s="524"/>
      <c r="M193" s="20"/>
      <c r="N193" s="487"/>
      <c r="O193" s="489"/>
      <c r="P193" s="333"/>
      <c r="Q193" s="334"/>
      <c r="R193" s="334"/>
      <c r="S193" s="334"/>
      <c r="T193" s="334"/>
      <c r="U193" s="335"/>
      <c r="V193" s="454"/>
      <c r="W193" s="497"/>
      <c r="X193" s="483"/>
      <c r="Y193" s="484"/>
      <c r="Z193" s="313"/>
      <c r="AA193" s="314"/>
      <c r="AB193" s="314"/>
      <c r="AC193" s="315"/>
    </row>
    <row r="194" spans="1:29" ht="12" customHeight="1" thickBot="1">
      <c r="A194" s="516"/>
      <c r="B194" s="517"/>
      <c r="C194" s="517"/>
      <c r="D194" s="517"/>
      <c r="E194" s="518"/>
      <c r="F194" s="525"/>
      <c r="G194" s="526"/>
      <c r="H194" s="526"/>
      <c r="I194" s="526"/>
      <c r="J194" s="526"/>
      <c r="K194" s="526"/>
      <c r="L194" s="527"/>
      <c r="M194" s="20"/>
      <c r="N194" s="486"/>
      <c r="O194" s="488"/>
      <c r="P194" s="330"/>
      <c r="Q194" s="452"/>
      <c r="R194" s="452"/>
      <c r="S194" s="452"/>
      <c r="T194" s="452"/>
      <c r="U194" s="332"/>
      <c r="V194" s="453"/>
      <c r="W194" s="310"/>
      <c r="X194" s="475"/>
      <c r="Y194" s="476"/>
      <c r="Z194" s="276">
        <f>V194*X194</f>
        <v>0</v>
      </c>
      <c r="AA194" s="278"/>
      <c r="AB194" s="278"/>
      <c r="AC194" s="279"/>
    </row>
    <row r="195" spans="1:29" ht="12" customHeight="1" thickBo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487"/>
      <c r="O195" s="489"/>
      <c r="P195" s="333"/>
      <c r="Q195" s="334"/>
      <c r="R195" s="334"/>
      <c r="S195" s="334"/>
      <c r="T195" s="334"/>
      <c r="U195" s="335"/>
      <c r="V195" s="454"/>
      <c r="W195" s="497"/>
      <c r="X195" s="483"/>
      <c r="Y195" s="484"/>
      <c r="Z195" s="313"/>
      <c r="AA195" s="314"/>
      <c r="AB195" s="314"/>
      <c r="AC195" s="315"/>
    </row>
    <row r="196" spans="1:29" s="35" customFormat="1" ht="24" customHeight="1">
      <c r="A196" s="581" t="s">
        <v>12</v>
      </c>
      <c r="B196" s="582"/>
      <c r="C196" s="573" t="s">
        <v>152</v>
      </c>
      <c r="D196" s="574"/>
      <c r="E196" s="574"/>
      <c r="F196" s="574"/>
      <c r="G196" s="574"/>
      <c r="H196" s="575"/>
      <c r="I196" s="503" t="s">
        <v>13</v>
      </c>
      <c r="J196" s="504"/>
      <c r="K196" s="51" t="str">
        <f>IF($D177="","",VLOOKUP($D177,工事名!$B$2:$F$106,5,FALSE))&amp;""</f>
        <v/>
      </c>
      <c r="L196" s="137" t="s">
        <v>35</v>
      </c>
      <c r="M196" s="34"/>
      <c r="N196" s="146"/>
      <c r="O196" s="147"/>
      <c r="P196" s="321"/>
      <c r="Q196" s="322"/>
      <c r="R196" s="322"/>
      <c r="S196" s="322"/>
      <c r="T196" s="322"/>
      <c r="U196" s="323"/>
      <c r="V196" s="148"/>
      <c r="W196" s="149"/>
      <c r="X196" s="456"/>
      <c r="Y196" s="457"/>
      <c r="Z196" s="360">
        <f>V196*X196</f>
        <v>0</v>
      </c>
      <c r="AA196" s="458"/>
      <c r="AB196" s="458"/>
      <c r="AC196" s="459"/>
    </row>
    <row r="197" spans="1:29" s="35" customFormat="1" ht="24" customHeight="1" thickBot="1">
      <c r="A197" s="557" t="s">
        <v>14</v>
      </c>
      <c r="B197" s="558"/>
      <c r="C197" s="540"/>
      <c r="D197" s="541"/>
      <c r="E197" s="541"/>
      <c r="F197" s="542"/>
      <c r="G197" s="540" t="s">
        <v>15</v>
      </c>
      <c r="H197" s="541"/>
      <c r="I197" s="542"/>
      <c r="J197" s="543" t="str">
        <f>IF($D177="","",VLOOKUP($D177,工事名!$B$2:$E$106,4,FALSE))&amp;""</f>
        <v/>
      </c>
      <c r="K197" s="544"/>
      <c r="L197" s="545"/>
      <c r="M197" s="34"/>
      <c r="N197" s="146"/>
      <c r="O197" s="147"/>
      <c r="P197" s="321"/>
      <c r="Q197" s="322"/>
      <c r="R197" s="322"/>
      <c r="S197" s="322"/>
      <c r="T197" s="322"/>
      <c r="U197" s="323"/>
      <c r="V197" s="136"/>
      <c r="W197" s="149"/>
      <c r="X197" s="456"/>
      <c r="Y197" s="457"/>
      <c r="Z197" s="360">
        <f>V197*X197</f>
        <v>0</v>
      </c>
      <c r="AA197" s="458"/>
      <c r="AB197" s="458"/>
      <c r="AC197" s="459"/>
    </row>
    <row r="198" spans="1:29" s="35" customFormat="1" ht="24" customHeight="1">
      <c r="A198" s="581" t="s">
        <v>16</v>
      </c>
      <c r="B198" s="582"/>
      <c r="C198" s="583"/>
      <c r="D198" s="584"/>
      <c r="E198" s="584"/>
      <c r="F198" s="585"/>
      <c r="G198" s="586" t="s">
        <v>18</v>
      </c>
      <c r="H198" s="584"/>
      <c r="I198" s="584"/>
      <c r="J198" s="584"/>
      <c r="K198" s="584"/>
      <c r="L198" s="585"/>
      <c r="M198" s="34"/>
      <c r="N198" s="146"/>
      <c r="O198" s="147"/>
      <c r="P198" s="321"/>
      <c r="Q198" s="322"/>
      <c r="R198" s="322"/>
      <c r="S198" s="322"/>
      <c r="T198" s="322"/>
      <c r="U198" s="323"/>
      <c r="V198" s="148"/>
      <c r="W198" s="149"/>
      <c r="X198" s="456"/>
      <c r="Y198" s="457"/>
      <c r="Z198" s="360">
        <f>V198*X198</f>
        <v>0</v>
      </c>
      <c r="AA198" s="458"/>
      <c r="AB198" s="458"/>
      <c r="AC198" s="459"/>
    </row>
    <row r="199" spans="1:29" s="35" customFormat="1" ht="24" customHeight="1" thickBot="1">
      <c r="A199" s="557" t="s">
        <v>17</v>
      </c>
      <c r="B199" s="558"/>
      <c r="C199" s="540"/>
      <c r="D199" s="541"/>
      <c r="E199" s="541"/>
      <c r="F199" s="588"/>
      <c r="G199" s="589" t="s">
        <v>19</v>
      </c>
      <c r="H199" s="541"/>
      <c r="I199" s="541"/>
      <c r="J199" s="541"/>
      <c r="K199" s="541"/>
      <c r="L199" s="588"/>
      <c r="M199" s="34"/>
      <c r="N199" s="146"/>
      <c r="O199" s="147"/>
      <c r="P199" s="321"/>
      <c r="Q199" s="322"/>
      <c r="R199" s="322"/>
      <c r="S199" s="322"/>
      <c r="T199" s="322"/>
      <c r="U199" s="323"/>
      <c r="V199" s="148"/>
      <c r="W199" s="149"/>
      <c r="X199" s="456"/>
      <c r="Y199" s="457"/>
      <c r="Z199" s="360">
        <f>V199*X199</f>
        <v>0</v>
      </c>
      <c r="AA199" s="458"/>
      <c r="AB199" s="458"/>
      <c r="AC199" s="459"/>
    </row>
    <row r="200" spans="1:29" s="35" customFormat="1" ht="12" customHeight="1" thickBo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486"/>
      <c r="O200" s="488"/>
      <c r="P200" s="330"/>
      <c r="Q200" s="452"/>
      <c r="R200" s="452"/>
      <c r="S200" s="452"/>
      <c r="T200" s="452"/>
      <c r="U200" s="332"/>
      <c r="V200" s="453"/>
      <c r="W200" s="481"/>
      <c r="X200" s="475"/>
      <c r="Y200" s="476"/>
      <c r="Z200" s="276">
        <f>V200*X200</f>
        <v>0</v>
      </c>
      <c r="AA200" s="278"/>
      <c r="AB200" s="278"/>
      <c r="AC200" s="279"/>
    </row>
    <row r="201" spans="1:29" s="35" customFormat="1" ht="12" customHeight="1">
      <c r="A201" s="576" t="s">
        <v>20</v>
      </c>
      <c r="B201" s="577"/>
      <c r="C201" s="577"/>
      <c r="D201" s="577"/>
      <c r="E201" s="577"/>
      <c r="F201" s="578"/>
      <c r="G201" s="579" t="s">
        <v>21</v>
      </c>
      <c r="H201" s="577"/>
      <c r="I201" s="577"/>
      <c r="J201" s="577"/>
      <c r="K201" s="577"/>
      <c r="L201" s="580"/>
      <c r="M201" s="34"/>
      <c r="N201" s="487"/>
      <c r="O201" s="489"/>
      <c r="P201" s="333"/>
      <c r="Q201" s="334"/>
      <c r="R201" s="334"/>
      <c r="S201" s="334"/>
      <c r="T201" s="334"/>
      <c r="U201" s="335"/>
      <c r="V201" s="454"/>
      <c r="W201" s="482"/>
      <c r="X201" s="483"/>
      <c r="Y201" s="484"/>
      <c r="Z201" s="313"/>
      <c r="AA201" s="314"/>
      <c r="AB201" s="314"/>
      <c r="AC201" s="315"/>
    </row>
    <row r="202" spans="1:29" s="35" customFormat="1" ht="24" customHeight="1">
      <c r="A202" s="36"/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9"/>
      <c r="M202" s="34"/>
      <c r="N202" s="146"/>
      <c r="O202" s="147"/>
      <c r="P202" s="321"/>
      <c r="Q202" s="322"/>
      <c r="R202" s="322"/>
      <c r="S202" s="322"/>
      <c r="T202" s="322"/>
      <c r="U202" s="323"/>
      <c r="V202" s="148"/>
      <c r="W202" s="123"/>
      <c r="X202" s="456"/>
      <c r="Y202" s="457"/>
      <c r="Z202" s="326">
        <f>V202*X202</f>
        <v>0</v>
      </c>
      <c r="AA202" s="479"/>
      <c r="AB202" s="479"/>
      <c r="AC202" s="480"/>
    </row>
    <row r="203" spans="1:29" s="35" customFormat="1" ht="12" customHeight="1" thickBot="1">
      <c r="A203" s="40"/>
      <c r="B203" s="41"/>
      <c r="C203" s="41"/>
      <c r="D203" s="41"/>
      <c r="E203" s="41"/>
      <c r="F203" s="42"/>
      <c r="G203" s="41"/>
      <c r="H203" s="41"/>
      <c r="I203" s="41"/>
      <c r="J203" s="41"/>
      <c r="K203" s="41"/>
      <c r="L203" s="43"/>
      <c r="M203" s="34"/>
      <c r="N203" s="465"/>
      <c r="O203" s="467"/>
      <c r="P203" s="301" t="s">
        <v>34</v>
      </c>
      <c r="Q203" s="469"/>
      <c r="R203" s="469"/>
      <c r="S203" s="469"/>
      <c r="T203" s="469"/>
      <c r="U203" s="303"/>
      <c r="V203" s="308"/>
      <c r="W203" s="310"/>
      <c r="X203" s="475"/>
      <c r="Y203" s="476"/>
      <c r="Z203" s="276">
        <f>SUM(Z184:AC202)</f>
        <v>0</v>
      </c>
      <c r="AA203" s="278"/>
      <c r="AB203" s="278"/>
      <c r="AC203" s="279"/>
    </row>
    <row r="204" spans="1:29" s="35" customFormat="1" ht="12" customHeight="1" thickBo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466"/>
      <c r="O204" s="468"/>
      <c r="P204" s="470"/>
      <c r="Q204" s="471"/>
      <c r="R204" s="471"/>
      <c r="S204" s="471"/>
      <c r="T204" s="471"/>
      <c r="U204" s="472"/>
      <c r="V204" s="473"/>
      <c r="W204" s="474"/>
      <c r="X204" s="477"/>
      <c r="Y204" s="478"/>
      <c r="Z204" s="280"/>
      <c r="AA204" s="281"/>
      <c r="AB204" s="281"/>
      <c r="AC204" s="282"/>
    </row>
    <row r="205" spans="1:29" s="35" customFormat="1" ht="24" customHeight="1" thickBot="1">
      <c r="A205" s="592" t="s">
        <v>22</v>
      </c>
      <c r="B205" s="559" t="str">
        <f>IF(基本入力!$B$15=0,"",基本入力!$B$15)</f>
        <v>銀行名、支店名を入力してください。</v>
      </c>
      <c r="C205" s="560"/>
      <c r="D205" s="560"/>
      <c r="E205" s="560"/>
      <c r="F205" s="560"/>
      <c r="G205" s="560"/>
      <c r="H205" s="561"/>
      <c r="I205" s="44" t="str">
        <f>基本入力!$B$17</f>
        <v>当座または普通</v>
      </c>
      <c r="J205" s="562" t="str">
        <f>IF(基本入力!$B$19=0,"",基本入力!$B$19)</f>
        <v>口座番号入力</v>
      </c>
      <c r="K205" s="562"/>
      <c r="L205" s="563"/>
      <c r="M205" s="34"/>
      <c r="N205" s="498" t="s">
        <v>3</v>
      </c>
      <c r="O205" s="499"/>
      <c r="P205" s="500"/>
      <c r="Q205" s="501">
        <v>0.1</v>
      </c>
      <c r="R205" s="502"/>
      <c r="S205" s="505">
        <f>IFERROR(ROUND(Z203*Q205,0),"")</f>
        <v>0</v>
      </c>
      <c r="T205" s="506"/>
      <c r="U205" s="564" t="s">
        <v>33</v>
      </c>
      <c r="V205" s="564"/>
      <c r="W205" s="565"/>
      <c r="X205" s="566">
        <f>IFERROR(Z203+S205,"")</f>
        <v>0</v>
      </c>
      <c r="Y205" s="567"/>
      <c r="Z205" s="567"/>
      <c r="AA205" s="567"/>
      <c r="AB205" s="567"/>
      <c r="AC205" s="568"/>
    </row>
    <row r="206" spans="1:29" s="35" customFormat="1">
      <c r="A206" s="593"/>
      <c r="B206" s="45" t="s">
        <v>36</v>
      </c>
      <c r="C206" s="569" t="str">
        <f>基本入力!$B$23</f>
        <v>口座名を入力してください。</v>
      </c>
      <c r="D206" s="569"/>
      <c r="E206" s="569"/>
      <c r="F206" s="569"/>
      <c r="G206" s="569"/>
      <c r="H206" s="569"/>
      <c r="I206" s="569"/>
      <c r="J206" s="569"/>
      <c r="K206" s="569"/>
      <c r="L206" s="570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46"/>
      <c r="Y206" s="34"/>
      <c r="Z206" s="34"/>
      <c r="AA206" s="34"/>
      <c r="AB206" s="34"/>
      <c r="AC206" s="34"/>
    </row>
    <row r="207" spans="1:29" s="35" customFormat="1" ht="10.8" customHeight="1">
      <c r="A207" s="593"/>
      <c r="B207" s="599" t="s">
        <v>26</v>
      </c>
      <c r="C207" s="601" t="str">
        <f>基本入力!$B$21&amp;"　"&amp;IF(基本入力!$F$21=0,"",基本入力!$F$21)</f>
        <v>御社名を正式名称で入力してください。　</v>
      </c>
      <c r="D207" s="601"/>
      <c r="E207" s="601"/>
      <c r="F207" s="601"/>
      <c r="G207" s="601"/>
      <c r="H207" s="601" t="str">
        <f>IF(基本入力!$E$21=0,"",基本入力!$E$21)</f>
        <v/>
      </c>
      <c r="I207" s="601"/>
      <c r="J207" s="601"/>
      <c r="K207" s="601"/>
      <c r="L207" s="602"/>
      <c r="M207" s="34"/>
      <c r="N207" s="34"/>
      <c r="O207" s="34"/>
      <c r="P207" s="34"/>
      <c r="Q207" s="34"/>
      <c r="R207" s="571"/>
      <c r="S207" s="571"/>
      <c r="T207" s="172" t="s">
        <v>147</v>
      </c>
      <c r="U207" s="172" t="s">
        <v>148</v>
      </c>
      <c r="V207" s="172" t="s">
        <v>148</v>
      </c>
      <c r="W207" s="172" t="s">
        <v>149</v>
      </c>
      <c r="X207" s="172"/>
      <c r="Y207" s="461" t="s">
        <v>150</v>
      </c>
      <c r="Z207" s="462"/>
      <c r="AA207" s="463" t="s">
        <v>151</v>
      </c>
      <c r="AB207" s="464"/>
      <c r="AC207" s="462"/>
    </row>
    <row r="208" spans="1:29" s="35" customFormat="1" ht="6.6" customHeight="1">
      <c r="A208" s="594"/>
      <c r="B208" s="600"/>
      <c r="C208" s="603"/>
      <c r="D208" s="603"/>
      <c r="E208" s="603"/>
      <c r="F208" s="603"/>
      <c r="G208" s="603"/>
      <c r="H208" s="603"/>
      <c r="I208" s="603"/>
      <c r="J208" s="603"/>
      <c r="K208" s="603"/>
      <c r="L208" s="604"/>
      <c r="M208" s="34"/>
      <c r="N208" s="34"/>
      <c r="O208" s="34"/>
      <c r="P208" s="34"/>
      <c r="Q208" s="34"/>
      <c r="R208" s="571"/>
      <c r="S208" s="571"/>
      <c r="T208" s="605"/>
      <c r="U208" s="605"/>
      <c r="V208" s="605"/>
      <c r="W208" s="605"/>
      <c r="X208" s="605"/>
      <c r="Y208" s="608"/>
      <c r="Z208" s="609"/>
      <c r="AA208" s="608"/>
      <c r="AB208" s="614"/>
      <c r="AC208" s="609"/>
    </row>
    <row r="209" spans="1:41" s="35" customForma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571"/>
      <c r="S209" s="571"/>
      <c r="T209" s="606"/>
      <c r="U209" s="606"/>
      <c r="V209" s="606"/>
      <c r="W209" s="606"/>
      <c r="X209" s="606"/>
      <c r="Y209" s="610"/>
      <c r="Z209" s="611"/>
      <c r="AA209" s="610"/>
      <c r="AB209" s="615"/>
      <c r="AC209" s="611"/>
    </row>
    <row r="210" spans="1:41" ht="20.25" customHeight="1">
      <c r="A210" s="47" t="s">
        <v>27</v>
      </c>
      <c r="B210" s="47"/>
      <c r="C210" s="47" t="str">
        <f>IF(Q205=0.08,"消費税率は経過措置適用による","")</f>
        <v/>
      </c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572"/>
      <c r="S210" s="572"/>
      <c r="T210" s="607"/>
      <c r="U210" s="607"/>
      <c r="V210" s="607"/>
      <c r="W210" s="607"/>
      <c r="X210" s="607"/>
      <c r="Y210" s="612"/>
      <c r="Z210" s="613"/>
      <c r="AA210" s="612"/>
      <c r="AB210" s="616"/>
      <c r="AC210" s="613"/>
    </row>
    <row r="211" spans="1:41" ht="3.6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</row>
    <row r="212" spans="1:41" ht="14.4" customHeight="1">
      <c r="A212" s="509" t="s">
        <v>120</v>
      </c>
      <c r="B212" s="509"/>
      <c r="C212" s="509"/>
      <c r="D212" s="20"/>
      <c r="E212" s="20"/>
      <c r="F212" s="20"/>
      <c r="G212" s="20"/>
      <c r="H212" s="20"/>
      <c r="I212" s="20"/>
      <c r="J212" s="20"/>
      <c r="K212" s="20"/>
      <c r="L212" s="20"/>
      <c r="M212" s="590" t="s">
        <v>4</v>
      </c>
      <c r="N212" s="590"/>
      <c r="O212" s="590"/>
      <c r="P212" s="590"/>
      <c r="Q212" s="590"/>
      <c r="R212" s="590"/>
      <c r="S212" s="590"/>
      <c r="T212" s="590"/>
      <c r="U212" s="20"/>
      <c r="V212" s="20"/>
      <c r="W212" s="21" t="s">
        <v>25</v>
      </c>
      <c r="X212" s="460" t="str">
        <f>IF($D219="","",VLOOKUP($D219,工事名!$B$2:$D$106,3,FALSE))</f>
        <v/>
      </c>
      <c r="Y212" s="460"/>
      <c r="Z212" s="460"/>
      <c r="AA212" s="460"/>
      <c r="AB212" s="460"/>
      <c r="AC212" s="460"/>
    </row>
    <row r="213" spans="1:41" ht="14.4" customHeight="1" thickBo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591"/>
      <c r="N213" s="591"/>
      <c r="O213" s="591"/>
      <c r="P213" s="591"/>
      <c r="Q213" s="591"/>
      <c r="R213" s="591"/>
      <c r="S213" s="591"/>
      <c r="T213" s="591"/>
      <c r="U213" s="23"/>
      <c r="V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</row>
    <row r="214" spans="1:41" ht="13.2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555"/>
      <c r="N214" s="555"/>
      <c r="O214" s="555"/>
      <c r="P214" s="555"/>
      <c r="Q214" s="555"/>
      <c r="R214" s="555"/>
      <c r="S214" s="555"/>
      <c r="T214" s="555"/>
      <c r="U214" s="20"/>
      <c r="V214" s="20"/>
      <c r="W214" s="20"/>
      <c r="X214" s="20"/>
      <c r="Y214" s="20"/>
      <c r="AA214" s="455" t="s">
        <v>78</v>
      </c>
      <c r="AB214" s="455"/>
      <c r="AC214" s="455"/>
    </row>
    <row r="215" spans="1:41" ht="12" customHeight="1">
      <c r="A215" s="587" t="s">
        <v>5</v>
      </c>
      <c r="B215" s="587"/>
      <c r="C215" s="587"/>
      <c r="D215" s="587"/>
      <c r="E215" s="587"/>
      <c r="F215" s="587"/>
      <c r="G215" s="587"/>
      <c r="H215" s="587"/>
      <c r="I215" s="587"/>
      <c r="J215" s="587"/>
      <c r="K215" s="587"/>
      <c r="L215" s="587"/>
      <c r="M215" s="556"/>
      <c r="N215" s="556"/>
      <c r="O215" s="556"/>
      <c r="P215" s="556"/>
      <c r="Q215" s="556"/>
      <c r="R215" s="556"/>
      <c r="S215" s="556"/>
      <c r="T215" s="556"/>
      <c r="U215" s="507" t="s">
        <v>37</v>
      </c>
      <c r="V215" s="631" t="str">
        <f>IF(基本入力!$B$3=0,"",基本入力!$B$3)</f>
        <v>住所を入力してください。</v>
      </c>
      <c r="W215" s="631"/>
      <c r="X215" s="631"/>
      <c r="Y215" s="631"/>
      <c r="Z215" s="631"/>
      <c r="AA215" s="631"/>
      <c r="AB215" s="165"/>
      <c r="AC215" s="24"/>
    </row>
    <row r="216" spans="1:41" ht="12" customHeight="1">
      <c r="A216" s="587"/>
      <c r="B216" s="587"/>
      <c r="C216" s="587"/>
      <c r="D216" s="587"/>
      <c r="E216" s="587"/>
      <c r="F216" s="587"/>
      <c r="G216" s="587"/>
      <c r="H216" s="587"/>
      <c r="I216" s="587"/>
      <c r="J216" s="587"/>
      <c r="K216" s="587"/>
      <c r="L216" s="587"/>
      <c r="M216" s="20"/>
      <c r="N216" s="20"/>
      <c r="O216" s="20"/>
      <c r="P216" s="20"/>
      <c r="Q216" s="20"/>
      <c r="R216" s="20"/>
      <c r="S216" s="20"/>
      <c r="T216" s="20"/>
      <c r="U216" s="508"/>
      <c r="V216" s="632"/>
      <c r="W216" s="632"/>
      <c r="X216" s="632"/>
      <c r="Y216" s="632"/>
      <c r="Z216" s="632"/>
      <c r="AA216" s="632"/>
      <c r="AB216" s="143"/>
      <c r="AC216" s="25"/>
    </row>
    <row r="217" spans="1:41" ht="12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508" t="s">
        <v>38</v>
      </c>
      <c r="V217" s="496" t="str">
        <f>IF(基本入力!$B$5=0,"",基本入力!$B$5)</f>
        <v>御社名を正式名称で入力してください。</v>
      </c>
      <c r="W217" s="496"/>
      <c r="X217" s="496"/>
      <c r="Y217" s="496"/>
      <c r="Z217" s="496"/>
      <c r="AA217" s="496"/>
      <c r="AB217" s="496"/>
      <c r="AC217" s="26"/>
    </row>
    <row r="218" spans="1:41" ht="12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508"/>
      <c r="V218" s="496"/>
      <c r="W218" s="496"/>
      <c r="X218" s="496"/>
      <c r="Y218" s="496"/>
      <c r="Z218" s="496"/>
      <c r="AA218" s="496"/>
      <c r="AB218" s="496"/>
      <c r="AC218" s="26"/>
    </row>
    <row r="219" spans="1:41" ht="12" customHeight="1">
      <c r="A219" s="20"/>
      <c r="B219" s="595" t="s">
        <v>0</v>
      </c>
      <c r="C219" s="595"/>
      <c r="D219" s="633"/>
      <c r="E219" s="633"/>
      <c r="F219" s="633"/>
      <c r="G219" s="633"/>
      <c r="H219" s="633"/>
      <c r="I219" s="595" t="s">
        <v>7</v>
      </c>
      <c r="J219" s="20"/>
      <c r="K219" s="20"/>
      <c r="L219" s="20"/>
      <c r="M219" s="20"/>
      <c r="N219" s="20"/>
      <c r="O219" s="20"/>
      <c r="P219" s="20"/>
      <c r="Q219" s="450" t="str">
        <f>IF(基本入力!$B$13=0,"",基本入力!$B$13)</f>
        <v>000000</v>
      </c>
      <c r="R219" s="450"/>
      <c r="T219" s="52"/>
      <c r="U219" s="508"/>
      <c r="V219" s="496"/>
      <c r="W219" s="496"/>
      <c r="X219" s="496"/>
      <c r="Y219" s="496"/>
      <c r="Z219" s="496"/>
      <c r="AA219" s="496"/>
      <c r="AB219" s="496"/>
      <c r="AC219" s="26"/>
    </row>
    <row r="220" spans="1:41" ht="12" customHeight="1" thickBot="1">
      <c r="A220" s="20"/>
      <c r="B220" s="596"/>
      <c r="C220" s="596"/>
      <c r="D220" s="634"/>
      <c r="E220" s="634"/>
      <c r="F220" s="634"/>
      <c r="G220" s="634"/>
      <c r="H220" s="634"/>
      <c r="I220" s="596"/>
      <c r="J220" s="20"/>
      <c r="K220" s="20"/>
      <c r="L220" s="20"/>
      <c r="M220" s="20"/>
      <c r="N220" s="20"/>
      <c r="O220" s="20"/>
      <c r="P220" s="144" t="s">
        <v>140</v>
      </c>
      <c r="Q220" s="451"/>
      <c r="R220" s="451"/>
      <c r="T220" s="52"/>
      <c r="U220" s="142"/>
      <c r="V220" s="485" t="str">
        <f>IF(基本入力!$B$7=0,"",基本入力!$B$7)</f>
        <v>御社の代表取締役社長を入力してください。</v>
      </c>
      <c r="W220" s="485"/>
      <c r="X220" s="485"/>
      <c r="Y220" s="485"/>
      <c r="Z220" s="485"/>
      <c r="AA220" s="485"/>
      <c r="AB220" s="145"/>
      <c r="AC220" s="28"/>
    </row>
    <row r="221" spans="1:41" ht="12" customHeight="1">
      <c r="A221" s="20"/>
      <c r="B221" s="29"/>
      <c r="C221" s="29"/>
      <c r="D221" s="29"/>
      <c r="E221" s="139"/>
      <c r="F221" s="139"/>
      <c r="G221" s="139"/>
      <c r="H221" s="139"/>
      <c r="I221" s="29"/>
      <c r="J221" s="20"/>
      <c r="K221" s="20"/>
      <c r="L221" s="20"/>
      <c r="M221" s="20"/>
      <c r="N221" s="20"/>
      <c r="O221" s="20"/>
      <c r="P221" s="20"/>
      <c r="Q221" s="20"/>
      <c r="R221" s="20"/>
      <c r="T221" s="20"/>
      <c r="U221" s="142"/>
      <c r="V221" s="485"/>
      <c r="W221" s="485"/>
      <c r="X221" s="485"/>
      <c r="Y221" s="485"/>
      <c r="Z221" s="485"/>
      <c r="AA221" s="485"/>
      <c r="AB221" s="145"/>
      <c r="AC221" s="28"/>
    </row>
    <row r="222" spans="1:41" ht="12" customHeight="1">
      <c r="A222" s="20"/>
      <c r="B222" s="595" t="s">
        <v>6</v>
      </c>
      <c r="C222" s="595"/>
      <c r="D222" s="597" t="str">
        <f>IF($D219="","",VLOOKUP($D219,工事名!$B$2:$C$106,2,FALSE))</f>
        <v/>
      </c>
      <c r="E222" s="597"/>
      <c r="F222" s="597"/>
      <c r="G222" s="597"/>
      <c r="H222" s="597"/>
      <c r="I222" s="597"/>
      <c r="J222" s="597"/>
      <c r="K222" s="597"/>
      <c r="L222" s="597"/>
      <c r="M222" s="597"/>
      <c r="N222" s="597"/>
      <c r="O222" s="597"/>
      <c r="P222" s="597"/>
      <c r="Q222" s="597"/>
      <c r="R222" s="597"/>
      <c r="S222" s="597"/>
      <c r="T222" s="20"/>
      <c r="U222" s="490" t="s">
        <v>23</v>
      </c>
      <c r="V222" s="492" t="str">
        <f>IF(基本入力!$B$9=0,"",基本入力!$B$9)</f>
        <v>電話番号入力</v>
      </c>
      <c r="W222" s="492"/>
      <c r="X222" s="494" t="s">
        <v>24</v>
      </c>
      <c r="Y222" s="492" t="str">
        <f>IF(基本入力!$B$11=0,"",基本入力!$B$11)</f>
        <v>FAX番号入力</v>
      </c>
      <c r="Z222" s="492"/>
      <c r="AA222" s="492"/>
      <c r="AB222" s="492"/>
      <c r="AC222" s="140"/>
    </row>
    <row r="223" spans="1:41" ht="12" customHeight="1" thickBot="1">
      <c r="A223" s="20"/>
      <c r="B223" s="596"/>
      <c r="C223" s="596"/>
      <c r="D223" s="598"/>
      <c r="E223" s="598"/>
      <c r="F223" s="598"/>
      <c r="G223" s="598"/>
      <c r="H223" s="598"/>
      <c r="I223" s="598"/>
      <c r="J223" s="598"/>
      <c r="K223" s="598"/>
      <c r="L223" s="598"/>
      <c r="M223" s="598"/>
      <c r="N223" s="598"/>
      <c r="O223" s="598"/>
      <c r="P223" s="598"/>
      <c r="Q223" s="598"/>
      <c r="R223" s="598"/>
      <c r="S223" s="598"/>
      <c r="T223" s="20"/>
      <c r="U223" s="491"/>
      <c r="V223" s="493"/>
      <c r="W223" s="493"/>
      <c r="X223" s="495"/>
      <c r="Y223" s="493"/>
      <c r="Z223" s="493"/>
      <c r="AA223" s="493"/>
      <c r="AB223" s="493"/>
      <c r="AC223" s="141"/>
    </row>
    <row r="224" spans="1:41" ht="12" customHeight="1" thickBo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</row>
    <row r="225" spans="1:29" ht="12" customHeight="1">
      <c r="A225" s="510" t="s">
        <v>115</v>
      </c>
      <c r="B225" s="511"/>
      <c r="C225" s="511"/>
      <c r="D225" s="511"/>
      <c r="E225" s="512"/>
      <c r="F225" s="620"/>
      <c r="G225" s="621"/>
      <c r="H225" s="621"/>
      <c r="I225" s="621"/>
      <c r="J225" s="621"/>
      <c r="K225" s="621"/>
      <c r="L225" s="622"/>
      <c r="M225" s="31"/>
      <c r="N225" s="626" t="s">
        <v>28</v>
      </c>
      <c r="O225" s="627"/>
      <c r="P225" s="628" t="s">
        <v>30</v>
      </c>
      <c r="Q225" s="629"/>
      <c r="R225" s="629"/>
      <c r="S225" s="629"/>
      <c r="T225" s="629"/>
      <c r="U225" s="630"/>
      <c r="V225" s="138" t="s">
        <v>2</v>
      </c>
      <c r="W225" s="138" t="s">
        <v>29</v>
      </c>
      <c r="X225" s="579" t="s">
        <v>31</v>
      </c>
      <c r="Y225" s="578"/>
      <c r="Z225" s="579" t="s">
        <v>32</v>
      </c>
      <c r="AA225" s="577"/>
      <c r="AB225" s="577"/>
      <c r="AC225" s="580"/>
    </row>
    <row r="226" spans="1:29" ht="12" customHeight="1">
      <c r="A226" s="513"/>
      <c r="B226" s="514"/>
      <c r="C226" s="514"/>
      <c r="D226" s="514"/>
      <c r="E226" s="515"/>
      <c r="F226" s="534"/>
      <c r="G226" s="535"/>
      <c r="H226" s="535"/>
      <c r="I226" s="535"/>
      <c r="J226" s="535"/>
      <c r="K226" s="535"/>
      <c r="L226" s="536"/>
      <c r="M226" s="31"/>
      <c r="N226" s="486"/>
      <c r="O226" s="488"/>
      <c r="P226" s="330" t="s">
        <v>121</v>
      </c>
      <c r="Q226" s="452"/>
      <c r="R226" s="452"/>
      <c r="S226" s="452"/>
      <c r="T226" s="452"/>
      <c r="U226" s="332"/>
      <c r="V226" s="453"/>
      <c r="W226" s="481" t="s">
        <v>122</v>
      </c>
      <c r="X226" s="475"/>
      <c r="Y226" s="476"/>
      <c r="Z226" s="276">
        <f>V226*X226</f>
        <v>0</v>
      </c>
      <c r="AA226" s="278"/>
      <c r="AB226" s="278"/>
      <c r="AC226" s="279"/>
    </row>
    <row r="227" spans="1:29" ht="12" customHeight="1">
      <c r="A227" s="617"/>
      <c r="B227" s="618"/>
      <c r="C227" s="618"/>
      <c r="D227" s="618"/>
      <c r="E227" s="619"/>
      <c r="F227" s="623"/>
      <c r="G227" s="624"/>
      <c r="H227" s="624"/>
      <c r="I227" s="624"/>
      <c r="J227" s="624"/>
      <c r="K227" s="624"/>
      <c r="L227" s="625"/>
      <c r="M227" s="31"/>
      <c r="N227" s="487"/>
      <c r="O227" s="489"/>
      <c r="P227" s="333"/>
      <c r="Q227" s="334"/>
      <c r="R227" s="334"/>
      <c r="S227" s="334"/>
      <c r="T227" s="334"/>
      <c r="U227" s="335"/>
      <c r="V227" s="454"/>
      <c r="W227" s="482"/>
      <c r="X227" s="483"/>
      <c r="Y227" s="484"/>
      <c r="Z227" s="313"/>
      <c r="AA227" s="314"/>
      <c r="AB227" s="314"/>
      <c r="AC227" s="315"/>
    </row>
    <row r="228" spans="1:29" ht="12" customHeight="1">
      <c r="A228" s="528" t="s">
        <v>8</v>
      </c>
      <c r="B228" s="529"/>
      <c r="C228" s="529"/>
      <c r="D228" s="529"/>
      <c r="E228" s="530"/>
      <c r="F228" s="531"/>
      <c r="G228" s="532"/>
      <c r="H228" s="532"/>
      <c r="I228" s="532"/>
      <c r="J228" s="532"/>
      <c r="K228" s="532"/>
      <c r="L228" s="533"/>
      <c r="M228" s="20"/>
      <c r="N228" s="486"/>
      <c r="O228" s="488"/>
      <c r="P228" s="330"/>
      <c r="Q228" s="452"/>
      <c r="R228" s="452"/>
      <c r="S228" s="452"/>
      <c r="T228" s="452"/>
      <c r="U228" s="332"/>
      <c r="V228" s="453"/>
      <c r="W228" s="310"/>
      <c r="X228" s="475"/>
      <c r="Y228" s="476"/>
      <c r="Z228" s="276">
        <f>V228*X228</f>
        <v>0</v>
      </c>
      <c r="AA228" s="278"/>
      <c r="AB228" s="278"/>
      <c r="AC228" s="279"/>
    </row>
    <row r="229" spans="1:29" ht="12" customHeight="1">
      <c r="A229" s="513"/>
      <c r="B229" s="514"/>
      <c r="C229" s="514"/>
      <c r="D229" s="514"/>
      <c r="E229" s="515"/>
      <c r="F229" s="534"/>
      <c r="G229" s="535"/>
      <c r="H229" s="535"/>
      <c r="I229" s="535"/>
      <c r="J229" s="535"/>
      <c r="K229" s="535"/>
      <c r="L229" s="536"/>
      <c r="M229" s="20"/>
      <c r="N229" s="487"/>
      <c r="O229" s="489"/>
      <c r="P229" s="333"/>
      <c r="Q229" s="334"/>
      <c r="R229" s="334"/>
      <c r="S229" s="334"/>
      <c r="T229" s="334"/>
      <c r="U229" s="335"/>
      <c r="V229" s="454"/>
      <c r="W229" s="497"/>
      <c r="X229" s="483"/>
      <c r="Y229" s="484"/>
      <c r="Z229" s="313"/>
      <c r="AA229" s="314"/>
      <c r="AB229" s="314"/>
      <c r="AC229" s="315"/>
    </row>
    <row r="230" spans="1:29" ht="12" customHeight="1" thickBot="1">
      <c r="A230" s="516"/>
      <c r="B230" s="517"/>
      <c r="C230" s="517"/>
      <c r="D230" s="517"/>
      <c r="E230" s="518"/>
      <c r="F230" s="537"/>
      <c r="G230" s="538"/>
      <c r="H230" s="538"/>
      <c r="I230" s="538"/>
      <c r="J230" s="538"/>
      <c r="K230" s="538"/>
      <c r="L230" s="539"/>
      <c r="M230" s="20"/>
      <c r="N230" s="486"/>
      <c r="O230" s="488"/>
      <c r="P230" s="330"/>
      <c r="Q230" s="452"/>
      <c r="R230" s="452"/>
      <c r="S230" s="452"/>
      <c r="T230" s="452"/>
      <c r="U230" s="332"/>
      <c r="V230" s="453"/>
      <c r="W230" s="310"/>
      <c r="X230" s="475"/>
      <c r="Y230" s="476"/>
      <c r="Z230" s="276">
        <f>V230*X230</f>
        <v>0</v>
      </c>
      <c r="AA230" s="278"/>
      <c r="AB230" s="278"/>
      <c r="AC230" s="279"/>
    </row>
    <row r="231" spans="1:29" ht="12" customHeight="1">
      <c r="A231" s="510" t="s">
        <v>10</v>
      </c>
      <c r="B231" s="511"/>
      <c r="C231" s="511"/>
      <c r="D231" s="511"/>
      <c r="E231" s="512"/>
      <c r="F231" s="546">
        <f>X247</f>
        <v>0</v>
      </c>
      <c r="G231" s="547"/>
      <c r="H231" s="547"/>
      <c r="I231" s="547"/>
      <c r="J231" s="547"/>
      <c r="K231" s="547"/>
      <c r="L231" s="548"/>
      <c r="M231" s="20"/>
      <c r="N231" s="487"/>
      <c r="O231" s="489"/>
      <c r="P231" s="333"/>
      <c r="Q231" s="334"/>
      <c r="R231" s="334"/>
      <c r="S231" s="334"/>
      <c r="T231" s="334"/>
      <c r="U231" s="335"/>
      <c r="V231" s="454"/>
      <c r="W231" s="497"/>
      <c r="X231" s="483"/>
      <c r="Y231" s="484"/>
      <c r="Z231" s="313"/>
      <c r="AA231" s="314"/>
      <c r="AB231" s="314"/>
      <c r="AC231" s="315"/>
    </row>
    <row r="232" spans="1:29" ht="12" customHeight="1">
      <c r="A232" s="513"/>
      <c r="B232" s="514"/>
      <c r="C232" s="514"/>
      <c r="D232" s="514"/>
      <c r="E232" s="515"/>
      <c r="F232" s="549"/>
      <c r="G232" s="550"/>
      <c r="H232" s="550"/>
      <c r="I232" s="550"/>
      <c r="J232" s="550"/>
      <c r="K232" s="550"/>
      <c r="L232" s="551"/>
      <c r="M232" s="20"/>
      <c r="N232" s="486"/>
      <c r="O232" s="488"/>
      <c r="P232" s="330"/>
      <c r="Q232" s="452"/>
      <c r="R232" s="452"/>
      <c r="S232" s="452"/>
      <c r="T232" s="452"/>
      <c r="U232" s="332"/>
      <c r="V232" s="453"/>
      <c r="W232" s="310"/>
      <c r="X232" s="475"/>
      <c r="Y232" s="476"/>
      <c r="Z232" s="276">
        <f>V232*X232</f>
        <v>0</v>
      </c>
      <c r="AA232" s="278"/>
      <c r="AB232" s="278"/>
      <c r="AC232" s="279"/>
    </row>
    <row r="233" spans="1:29" ht="12" customHeight="1" thickBot="1">
      <c r="A233" s="516"/>
      <c r="B233" s="517"/>
      <c r="C233" s="517"/>
      <c r="D233" s="517"/>
      <c r="E233" s="518"/>
      <c r="F233" s="552"/>
      <c r="G233" s="553"/>
      <c r="H233" s="553"/>
      <c r="I233" s="553"/>
      <c r="J233" s="553"/>
      <c r="K233" s="553"/>
      <c r="L233" s="554"/>
      <c r="M233" s="20"/>
      <c r="N233" s="487"/>
      <c r="O233" s="489"/>
      <c r="P233" s="333"/>
      <c r="Q233" s="334"/>
      <c r="R233" s="334"/>
      <c r="S233" s="334"/>
      <c r="T233" s="334"/>
      <c r="U233" s="335"/>
      <c r="V233" s="454"/>
      <c r="W233" s="497"/>
      <c r="X233" s="483"/>
      <c r="Y233" s="484"/>
      <c r="Z233" s="313"/>
      <c r="AA233" s="314"/>
      <c r="AB233" s="314"/>
      <c r="AC233" s="315"/>
    </row>
    <row r="234" spans="1:29" ht="12" customHeight="1">
      <c r="A234" s="510" t="s">
        <v>11</v>
      </c>
      <c r="B234" s="511"/>
      <c r="C234" s="511"/>
      <c r="D234" s="511"/>
      <c r="E234" s="512"/>
      <c r="F234" s="519"/>
      <c r="G234" s="520"/>
      <c r="H234" s="520"/>
      <c r="I234" s="520"/>
      <c r="J234" s="520"/>
      <c r="K234" s="520"/>
      <c r="L234" s="521"/>
      <c r="M234" s="20"/>
      <c r="N234" s="486"/>
      <c r="O234" s="488"/>
      <c r="P234" s="330"/>
      <c r="Q234" s="452"/>
      <c r="R234" s="452"/>
      <c r="S234" s="452"/>
      <c r="T234" s="452"/>
      <c r="U234" s="332"/>
      <c r="V234" s="453"/>
      <c r="W234" s="310"/>
      <c r="X234" s="475"/>
      <c r="Y234" s="476"/>
      <c r="Z234" s="276">
        <f>V234*X234</f>
        <v>0</v>
      </c>
      <c r="AA234" s="278"/>
      <c r="AB234" s="278"/>
      <c r="AC234" s="279"/>
    </row>
    <row r="235" spans="1:29" ht="12" customHeight="1">
      <c r="A235" s="513"/>
      <c r="B235" s="514"/>
      <c r="C235" s="514"/>
      <c r="D235" s="514"/>
      <c r="E235" s="515"/>
      <c r="F235" s="522"/>
      <c r="G235" s="523"/>
      <c r="H235" s="523"/>
      <c r="I235" s="523"/>
      <c r="J235" s="523"/>
      <c r="K235" s="523"/>
      <c r="L235" s="524"/>
      <c r="M235" s="20"/>
      <c r="N235" s="487"/>
      <c r="O235" s="489"/>
      <c r="P235" s="333"/>
      <c r="Q235" s="334"/>
      <c r="R235" s="334"/>
      <c r="S235" s="334"/>
      <c r="T235" s="334"/>
      <c r="U235" s="335"/>
      <c r="V235" s="454"/>
      <c r="W235" s="497"/>
      <c r="X235" s="483"/>
      <c r="Y235" s="484"/>
      <c r="Z235" s="313"/>
      <c r="AA235" s="314"/>
      <c r="AB235" s="314"/>
      <c r="AC235" s="315"/>
    </row>
    <row r="236" spans="1:29" ht="12" customHeight="1" thickBot="1">
      <c r="A236" s="516"/>
      <c r="B236" s="517"/>
      <c r="C236" s="517"/>
      <c r="D236" s="517"/>
      <c r="E236" s="518"/>
      <c r="F236" s="525"/>
      <c r="G236" s="526"/>
      <c r="H236" s="526"/>
      <c r="I236" s="526"/>
      <c r="J236" s="526"/>
      <c r="K236" s="526"/>
      <c r="L236" s="527"/>
      <c r="M236" s="20"/>
      <c r="N236" s="486"/>
      <c r="O236" s="488"/>
      <c r="P236" s="330"/>
      <c r="Q236" s="452"/>
      <c r="R236" s="452"/>
      <c r="S236" s="452"/>
      <c r="T236" s="452"/>
      <c r="U236" s="332"/>
      <c r="V236" s="453"/>
      <c r="W236" s="310"/>
      <c r="X236" s="475"/>
      <c r="Y236" s="476"/>
      <c r="Z236" s="276">
        <f>V236*X236</f>
        <v>0</v>
      </c>
      <c r="AA236" s="278"/>
      <c r="AB236" s="278"/>
      <c r="AC236" s="279"/>
    </row>
    <row r="237" spans="1:29" ht="12" customHeight="1" thickBo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487"/>
      <c r="O237" s="489"/>
      <c r="P237" s="333"/>
      <c r="Q237" s="334"/>
      <c r="R237" s="334"/>
      <c r="S237" s="334"/>
      <c r="T237" s="334"/>
      <c r="U237" s="335"/>
      <c r="V237" s="454"/>
      <c r="W237" s="497"/>
      <c r="X237" s="483"/>
      <c r="Y237" s="484"/>
      <c r="Z237" s="313"/>
      <c r="AA237" s="314"/>
      <c r="AB237" s="314"/>
      <c r="AC237" s="315"/>
    </row>
    <row r="238" spans="1:29" s="35" customFormat="1" ht="24" customHeight="1">
      <c r="A238" s="581" t="s">
        <v>12</v>
      </c>
      <c r="B238" s="582"/>
      <c r="C238" s="573" t="s">
        <v>152</v>
      </c>
      <c r="D238" s="574"/>
      <c r="E238" s="574"/>
      <c r="F238" s="574"/>
      <c r="G238" s="574"/>
      <c r="H238" s="575"/>
      <c r="I238" s="503" t="s">
        <v>13</v>
      </c>
      <c r="J238" s="504"/>
      <c r="K238" s="51" t="str">
        <f>IF($D219="","",VLOOKUP($D219,工事名!$B$2:$F$106,5,FALSE))&amp;""</f>
        <v/>
      </c>
      <c r="L238" s="137" t="s">
        <v>35</v>
      </c>
      <c r="M238" s="34"/>
      <c r="N238" s="146"/>
      <c r="O238" s="147"/>
      <c r="P238" s="321"/>
      <c r="Q238" s="322"/>
      <c r="R238" s="322"/>
      <c r="S238" s="322"/>
      <c r="T238" s="322"/>
      <c r="U238" s="323"/>
      <c r="V238" s="148"/>
      <c r="W238" s="149"/>
      <c r="X238" s="456"/>
      <c r="Y238" s="457"/>
      <c r="Z238" s="360">
        <f>V238*X238</f>
        <v>0</v>
      </c>
      <c r="AA238" s="458"/>
      <c r="AB238" s="458"/>
      <c r="AC238" s="459"/>
    </row>
    <row r="239" spans="1:29" s="35" customFormat="1" ht="24" customHeight="1" thickBot="1">
      <c r="A239" s="557" t="s">
        <v>14</v>
      </c>
      <c r="B239" s="558"/>
      <c r="C239" s="540"/>
      <c r="D239" s="541"/>
      <c r="E239" s="541"/>
      <c r="F239" s="542"/>
      <c r="G239" s="540" t="s">
        <v>15</v>
      </c>
      <c r="H239" s="541"/>
      <c r="I239" s="542"/>
      <c r="J239" s="543" t="str">
        <f>IF($D219="","",VLOOKUP($D219,工事名!$B$2:$E$106,4,FALSE))&amp;""</f>
        <v/>
      </c>
      <c r="K239" s="544"/>
      <c r="L239" s="545"/>
      <c r="M239" s="34"/>
      <c r="N239" s="146"/>
      <c r="O239" s="147"/>
      <c r="P239" s="321"/>
      <c r="Q239" s="322"/>
      <c r="R239" s="322"/>
      <c r="S239" s="322"/>
      <c r="T239" s="322"/>
      <c r="U239" s="323"/>
      <c r="V239" s="136"/>
      <c r="W239" s="149"/>
      <c r="X239" s="456"/>
      <c r="Y239" s="457"/>
      <c r="Z239" s="360">
        <f>V239*X239</f>
        <v>0</v>
      </c>
      <c r="AA239" s="458"/>
      <c r="AB239" s="458"/>
      <c r="AC239" s="459"/>
    </row>
    <row r="240" spans="1:29" s="35" customFormat="1" ht="24" customHeight="1">
      <c r="A240" s="581" t="s">
        <v>16</v>
      </c>
      <c r="B240" s="582"/>
      <c r="C240" s="583"/>
      <c r="D240" s="584"/>
      <c r="E240" s="584"/>
      <c r="F240" s="585"/>
      <c r="G240" s="586" t="s">
        <v>18</v>
      </c>
      <c r="H240" s="584"/>
      <c r="I240" s="584"/>
      <c r="J240" s="584"/>
      <c r="K240" s="584"/>
      <c r="L240" s="585"/>
      <c r="M240" s="34"/>
      <c r="N240" s="146"/>
      <c r="O240" s="147"/>
      <c r="P240" s="321"/>
      <c r="Q240" s="322"/>
      <c r="R240" s="322"/>
      <c r="S240" s="322"/>
      <c r="T240" s="322"/>
      <c r="U240" s="323"/>
      <c r="V240" s="148"/>
      <c r="W240" s="149"/>
      <c r="X240" s="456"/>
      <c r="Y240" s="457"/>
      <c r="Z240" s="360">
        <f>V240*X240</f>
        <v>0</v>
      </c>
      <c r="AA240" s="458"/>
      <c r="AB240" s="458"/>
      <c r="AC240" s="459"/>
    </row>
    <row r="241" spans="1:41" s="35" customFormat="1" ht="24" customHeight="1" thickBot="1">
      <c r="A241" s="557" t="s">
        <v>17</v>
      </c>
      <c r="B241" s="558"/>
      <c r="C241" s="540"/>
      <c r="D241" s="541"/>
      <c r="E241" s="541"/>
      <c r="F241" s="588"/>
      <c r="G241" s="589" t="s">
        <v>19</v>
      </c>
      <c r="H241" s="541"/>
      <c r="I241" s="541"/>
      <c r="J241" s="541"/>
      <c r="K241" s="541"/>
      <c r="L241" s="588"/>
      <c r="M241" s="34"/>
      <c r="N241" s="146"/>
      <c r="O241" s="147"/>
      <c r="P241" s="321"/>
      <c r="Q241" s="322"/>
      <c r="R241" s="322"/>
      <c r="S241" s="322"/>
      <c r="T241" s="322"/>
      <c r="U241" s="323"/>
      <c r="V241" s="148"/>
      <c r="W241" s="149"/>
      <c r="X241" s="456"/>
      <c r="Y241" s="457"/>
      <c r="Z241" s="360">
        <f>V241*X241</f>
        <v>0</v>
      </c>
      <c r="AA241" s="458"/>
      <c r="AB241" s="458"/>
      <c r="AC241" s="459"/>
    </row>
    <row r="242" spans="1:41" s="35" customFormat="1" ht="12" customHeight="1" thickBo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486"/>
      <c r="O242" s="488"/>
      <c r="P242" s="330"/>
      <c r="Q242" s="452"/>
      <c r="R242" s="452"/>
      <c r="S242" s="452"/>
      <c r="T242" s="452"/>
      <c r="U242" s="332"/>
      <c r="V242" s="453"/>
      <c r="W242" s="481"/>
      <c r="X242" s="475"/>
      <c r="Y242" s="476"/>
      <c r="Z242" s="276">
        <f>V242*X242</f>
        <v>0</v>
      </c>
      <c r="AA242" s="278"/>
      <c r="AB242" s="278"/>
      <c r="AC242" s="279"/>
    </row>
    <row r="243" spans="1:41" s="35" customFormat="1" ht="12" customHeight="1">
      <c r="A243" s="576" t="s">
        <v>20</v>
      </c>
      <c r="B243" s="577"/>
      <c r="C243" s="577"/>
      <c r="D243" s="577"/>
      <c r="E243" s="577"/>
      <c r="F243" s="578"/>
      <c r="G243" s="579" t="s">
        <v>21</v>
      </c>
      <c r="H243" s="577"/>
      <c r="I243" s="577"/>
      <c r="J243" s="577"/>
      <c r="K243" s="577"/>
      <c r="L243" s="580"/>
      <c r="M243" s="34"/>
      <c r="N243" s="487"/>
      <c r="O243" s="489"/>
      <c r="P243" s="333"/>
      <c r="Q243" s="334"/>
      <c r="R243" s="334"/>
      <c r="S243" s="334"/>
      <c r="T243" s="334"/>
      <c r="U243" s="335"/>
      <c r="V243" s="454"/>
      <c r="W243" s="482"/>
      <c r="X243" s="483"/>
      <c r="Y243" s="484"/>
      <c r="Z243" s="313"/>
      <c r="AA243" s="314"/>
      <c r="AB243" s="314"/>
      <c r="AC243" s="315"/>
    </row>
    <row r="244" spans="1:41" s="35" customFormat="1" ht="24" customHeight="1">
      <c r="A244" s="36"/>
      <c r="B244" s="37"/>
      <c r="C244" s="37"/>
      <c r="D244" s="37"/>
      <c r="E244" s="37"/>
      <c r="F244" s="38"/>
      <c r="G244" s="37"/>
      <c r="H244" s="37"/>
      <c r="I244" s="37"/>
      <c r="J244" s="37"/>
      <c r="K244" s="37"/>
      <c r="L244" s="39"/>
      <c r="M244" s="34"/>
      <c r="N244" s="146"/>
      <c r="O244" s="147"/>
      <c r="P244" s="321"/>
      <c r="Q244" s="322"/>
      <c r="R244" s="322"/>
      <c r="S244" s="322"/>
      <c r="T244" s="322"/>
      <c r="U244" s="323"/>
      <c r="V244" s="148"/>
      <c r="W244" s="123"/>
      <c r="X244" s="456"/>
      <c r="Y244" s="457"/>
      <c r="Z244" s="326">
        <f>V244*X244</f>
        <v>0</v>
      </c>
      <c r="AA244" s="479"/>
      <c r="AB244" s="479"/>
      <c r="AC244" s="480"/>
    </row>
    <row r="245" spans="1:41" s="35" customFormat="1" ht="12" customHeight="1" thickBot="1">
      <c r="A245" s="40"/>
      <c r="B245" s="41"/>
      <c r="C245" s="41"/>
      <c r="D245" s="41"/>
      <c r="E245" s="41"/>
      <c r="F245" s="42"/>
      <c r="G245" s="41"/>
      <c r="H245" s="41"/>
      <c r="I245" s="41"/>
      <c r="J245" s="41"/>
      <c r="K245" s="41"/>
      <c r="L245" s="43"/>
      <c r="M245" s="34"/>
      <c r="N245" s="465"/>
      <c r="O245" s="467"/>
      <c r="P245" s="301" t="s">
        <v>34</v>
      </c>
      <c r="Q245" s="469"/>
      <c r="R245" s="469"/>
      <c r="S245" s="469"/>
      <c r="T245" s="469"/>
      <c r="U245" s="303"/>
      <c r="V245" s="308"/>
      <c r="W245" s="310"/>
      <c r="X245" s="475"/>
      <c r="Y245" s="476"/>
      <c r="Z245" s="276">
        <f>SUM(Z226:AC244)</f>
        <v>0</v>
      </c>
      <c r="AA245" s="278"/>
      <c r="AB245" s="278"/>
      <c r="AC245" s="279"/>
    </row>
    <row r="246" spans="1:41" s="35" customFormat="1" ht="12" customHeight="1" thickBo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466"/>
      <c r="O246" s="468"/>
      <c r="P246" s="470"/>
      <c r="Q246" s="471"/>
      <c r="R246" s="471"/>
      <c r="S246" s="471"/>
      <c r="T246" s="471"/>
      <c r="U246" s="472"/>
      <c r="V246" s="473"/>
      <c r="W246" s="474"/>
      <c r="X246" s="477"/>
      <c r="Y246" s="478"/>
      <c r="Z246" s="280"/>
      <c r="AA246" s="281"/>
      <c r="AB246" s="281"/>
      <c r="AC246" s="282"/>
    </row>
    <row r="247" spans="1:41" s="35" customFormat="1" ht="24" customHeight="1" thickBot="1">
      <c r="A247" s="592" t="s">
        <v>22</v>
      </c>
      <c r="B247" s="559" t="str">
        <f>IF(基本入力!$B$15=0,"",基本入力!$B$15)</f>
        <v>銀行名、支店名を入力してください。</v>
      </c>
      <c r="C247" s="560"/>
      <c r="D247" s="560"/>
      <c r="E247" s="560"/>
      <c r="F247" s="560"/>
      <c r="G247" s="560"/>
      <c r="H247" s="561"/>
      <c r="I247" s="44" t="str">
        <f>基本入力!$B$17</f>
        <v>当座または普通</v>
      </c>
      <c r="J247" s="562" t="str">
        <f>IF(基本入力!$B$19=0,"",基本入力!$B$19)</f>
        <v>口座番号入力</v>
      </c>
      <c r="K247" s="562"/>
      <c r="L247" s="563"/>
      <c r="M247" s="34"/>
      <c r="N247" s="498" t="s">
        <v>3</v>
      </c>
      <c r="O247" s="499"/>
      <c r="P247" s="500"/>
      <c r="Q247" s="501">
        <v>0.1</v>
      </c>
      <c r="R247" s="502"/>
      <c r="S247" s="505">
        <f>IFERROR(ROUND(Z245*Q247,0),"")</f>
        <v>0</v>
      </c>
      <c r="T247" s="506"/>
      <c r="U247" s="564" t="s">
        <v>33</v>
      </c>
      <c r="V247" s="564"/>
      <c r="W247" s="565"/>
      <c r="X247" s="566">
        <f>IFERROR(Z245+S247,"")</f>
        <v>0</v>
      </c>
      <c r="Y247" s="567"/>
      <c r="Z247" s="567"/>
      <c r="AA247" s="567"/>
      <c r="AB247" s="567"/>
      <c r="AC247" s="568"/>
    </row>
    <row r="248" spans="1:41" s="35" customFormat="1">
      <c r="A248" s="593"/>
      <c r="B248" s="45" t="s">
        <v>36</v>
      </c>
      <c r="C248" s="569" t="str">
        <f>基本入力!$B$23</f>
        <v>口座名を入力してください。</v>
      </c>
      <c r="D248" s="569"/>
      <c r="E248" s="569"/>
      <c r="F248" s="569"/>
      <c r="G248" s="569"/>
      <c r="H248" s="569"/>
      <c r="I248" s="569"/>
      <c r="J248" s="569"/>
      <c r="K248" s="569"/>
      <c r="L248" s="570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46"/>
      <c r="Y248" s="34"/>
      <c r="Z248" s="34"/>
      <c r="AA248" s="34"/>
      <c r="AB248" s="34"/>
      <c r="AC248" s="34"/>
    </row>
    <row r="249" spans="1:41" s="35" customFormat="1" ht="10.8" customHeight="1">
      <c r="A249" s="593"/>
      <c r="B249" s="599" t="s">
        <v>26</v>
      </c>
      <c r="C249" s="601" t="str">
        <f>基本入力!$B$21&amp;"　"&amp;IF(基本入力!$F$21=0,"",基本入力!$F$21)</f>
        <v>御社名を正式名称で入力してください。　</v>
      </c>
      <c r="D249" s="601"/>
      <c r="E249" s="601"/>
      <c r="F249" s="601"/>
      <c r="G249" s="601"/>
      <c r="H249" s="601" t="str">
        <f>IF(基本入力!$E$21=0,"",基本入力!$E$21)</f>
        <v/>
      </c>
      <c r="I249" s="601"/>
      <c r="J249" s="601"/>
      <c r="K249" s="601"/>
      <c r="L249" s="602"/>
      <c r="M249" s="34"/>
      <c r="N249" s="34"/>
      <c r="O249" s="34"/>
      <c r="P249" s="34"/>
      <c r="Q249" s="34"/>
      <c r="R249" s="571"/>
      <c r="S249" s="571"/>
      <c r="T249" s="172" t="s">
        <v>147</v>
      </c>
      <c r="U249" s="172" t="s">
        <v>148</v>
      </c>
      <c r="V249" s="172" t="s">
        <v>148</v>
      </c>
      <c r="W249" s="172" t="s">
        <v>149</v>
      </c>
      <c r="X249" s="172"/>
      <c r="Y249" s="461" t="s">
        <v>150</v>
      </c>
      <c r="Z249" s="462"/>
      <c r="AA249" s="463" t="s">
        <v>151</v>
      </c>
      <c r="AB249" s="464"/>
      <c r="AC249" s="462"/>
    </row>
    <row r="250" spans="1:41" s="35" customFormat="1" ht="6.6" customHeight="1">
      <c r="A250" s="594"/>
      <c r="B250" s="600"/>
      <c r="C250" s="603"/>
      <c r="D250" s="603"/>
      <c r="E250" s="603"/>
      <c r="F250" s="603"/>
      <c r="G250" s="603"/>
      <c r="H250" s="603"/>
      <c r="I250" s="603"/>
      <c r="J250" s="603"/>
      <c r="K250" s="603"/>
      <c r="L250" s="604"/>
      <c r="M250" s="34"/>
      <c r="N250" s="34"/>
      <c r="O250" s="34"/>
      <c r="P250" s="34"/>
      <c r="Q250" s="34"/>
      <c r="R250" s="571"/>
      <c r="S250" s="571"/>
      <c r="T250" s="605"/>
      <c r="U250" s="605"/>
      <c r="V250" s="605"/>
      <c r="W250" s="605"/>
      <c r="X250" s="605"/>
      <c r="Y250" s="608"/>
      <c r="Z250" s="609"/>
      <c r="AA250" s="608"/>
      <c r="AB250" s="614"/>
      <c r="AC250" s="609"/>
    </row>
    <row r="251" spans="1:41" s="35" customForma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571"/>
      <c r="S251" s="571"/>
      <c r="T251" s="606"/>
      <c r="U251" s="606"/>
      <c r="V251" s="606"/>
      <c r="W251" s="606"/>
      <c r="X251" s="606"/>
      <c r="Y251" s="610"/>
      <c r="Z251" s="611"/>
      <c r="AA251" s="610"/>
      <c r="AB251" s="615"/>
      <c r="AC251" s="611"/>
    </row>
    <row r="252" spans="1:41" ht="20.25" customHeight="1">
      <c r="A252" s="47" t="s">
        <v>27</v>
      </c>
      <c r="B252" s="47"/>
      <c r="C252" s="47" t="str">
        <f>IF(Q247=0.08,"消費税率は経過措置適用による","")</f>
        <v/>
      </c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572"/>
      <c r="S252" s="572"/>
      <c r="T252" s="607"/>
      <c r="U252" s="607"/>
      <c r="V252" s="607"/>
      <c r="W252" s="607"/>
      <c r="X252" s="607"/>
      <c r="Y252" s="612"/>
      <c r="Z252" s="613"/>
      <c r="AA252" s="612"/>
      <c r="AB252" s="616"/>
      <c r="AC252" s="613"/>
    </row>
    <row r="253" spans="1:41" ht="3.6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</row>
    <row r="254" spans="1:41" ht="14.4" customHeight="1">
      <c r="A254" s="509" t="s">
        <v>120</v>
      </c>
      <c r="B254" s="509"/>
      <c r="C254" s="509"/>
      <c r="D254" s="20"/>
      <c r="E254" s="20"/>
      <c r="F254" s="20"/>
      <c r="G254" s="20"/>
      <c r="H254" s="20"/>
      <c r="I254" s="20"/>
      <c r="J254" s="20"/>
      <c r="K254" s="20"/>
      <c r="L254" s="20"/>
      <c r="M254" s="590" t="s">
        <v>4</v>
      </c>
      <c r="N254" s="590"/>
      <c r="O254" s="590"/>
      <c r="P254" s="590"/>
      <c r="Q254" s="590"/>
      <c r="R254" s="590"/>
      <c r="S254" s="590"/>
      <c r="T254" s="590"/>
      <c r="U254" s="20"/>
      <c r="V254" s="20"/>
      <c r="W254" s="21" t="s">
        <v>25</v>
      </c>
      <c r="X254" s="460" t="str">
        <f>IF($D261="","",VLOOKUP($D261,工事名!$B$2:$D$106,3,FALSE))</f>
        <v/>
      </c>
      <c r="Y254" s="460"/>
      <c r="Z254" s="460"/>
      <c r="AA254" s="460"/>
      <c r="AB254" s="460"/>
      <c r="AC254" s="460"/>
    </row>
    <row r="255" spans="1:41" ht="14.4" customHeight="1" thickBo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591"/>
      <c r="N255" s="591"/>
      <c r="O255" s="591"/>
      <c r="P255" s="591"/>
      <c r="Q255" s="591"/>
      <c r="R255" s="591"/>
      <c r="S255" s="591"/>
      <c r="T255" s="591"/>
      <c r="U255" s="23"/>
      <c r="V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</row>
    <row r="256" spans="1:41" ht="13.2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555"/>
      <c r="N256" s="555"/>
      <c r="O256" s="555"/>
      <c r="P256" s="555"/>
      <c r="Q256" s="555"/>
      <c r="R256" s="555"/>
      <c r="S256" s="555"/>
      <c r="T256" s="555"/>
      <c r="U256" s="20"/>
      <c r="V256" s="20"/>
      <c r="W256" s="20"/>
      <c r="X256" s="20"/>
      <c r="Y256" s="20"/>
      <c r="AA256" s="455" t="s">
        <v>79</v>
      </c>
      <c r="AB256" s="455"/>
      <c r="AC256" s="455"/>
    </row>
    <row r="257" spans="1:29" ht="12" customHeight="1">
      <c r="A257" s="587" t="s">
        <v>5</v>
      </c>
      <c r="B257" s="587"/>
      <c r="C257" s="587"/>
      <c r="D257" s="587"/>
      <c r="E257" s="587"/>
      <c r="F257" s="587"/>
      <c r="G257" s="587"/>
      <c r="H257" s="587"/>
      <c r="I257" s="587"/>
      <c r="J257" s="587"/>
      <c r="K257" s="587"/>
      <c r="L257" s="587"/>
      <c r="M257" s="556"/>
      <c r="N257" s="556"/>
      <c r="O257" s="556"/>
      <c r="P257" s="556"/>
      <c r="Q257" s="556"/>
      <c r="R257" s="556"/>
      <c r="S257" s="556"/>
      <c r="T257" s="556"/>
      <c r="U257" s="507" t="s">
        <v>37</v>
      </c>
      <c r="V257" s="631" t="str">
        <f>IF(基本入力!$B$3=0,"",基本入力!$B$3)</f>
        <v>住所を入力してください。</v>
      </c>
      <c r="W257" s="631"/>
      <c r="X257" s="631"/>
      <c r="Y257" s="631"/>
      <c r="Z257" s="631"/>
      <c r="AA257" s="631"/>
      <c r="AB257" s="165"/>
      <c r="AC257" s="24"/>
    </row>
    <row r="258" spans="1:29" ht="12" customHeight="1">
      <c r="A258" s="587"/>
      <c r="B258" s="587"/>
      <c r="C258" s="587"/>
      <c r="D258" s="587"/>
      <c r="E258" s="587"/>
      <c r="F258" s="587"/>
      <c r="G258" s="587"/>
      <c r="H258" s="587"/>
      <c r="I258" s="587"/>
      <c r="J258" s="587"/>
      <c r="K258" s="587"/>
      <c r="L258" s="587"/>
      <c r="M258" s="20"/>
      <c r="N258" s="20"/>
      <c r="O258" s="20"/>
      <c r="P258" s="20"/>
      <c r="Q258" s="20"/>
      <c r="R258" s="20"/>
      <c r="S258" s="20"/>
      <c r="T258" s="20"/>
      <c r="U258" s="508"/>
      <c r="V258" s="632"/>
      <c r="W258" s="632"/>
      <c r="X258" s="632"/>
      <c r="Y258" s="632"/>
      <c r="Z258" s="632"/>
      <c r="AA258" s="632"/>
      <c r="AB258" s="143"/>
      <c r="AC258" s="25"/>
    </row>
    <row r="259" spans="1:29" ht="12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508" t="s">
        <v>38</v>
      </c>
      <c r="V259" s="496" t="str">
        <f>IF(基本入力!$B$5=0,"",基本入力!$B$5)</f>
        <v>御社名を正式名称で入力してください。</v>
      </c>
      <c r="W259" s="496"/>
      <c r="X259" s="496"/>
      <c r="Y259" s="496"/>
      <c r="Z259" s="496"/>
      <c r="AA259" s="496"/>
      <c r="AB259" s="496"/>
      <c r="AC259" s="26"/>
    </row>
    <row r="260" spans="1:29" ht="12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508"/>
      <c r="V260" s="496"/>
      <c r="W260" s="496"/>
      <c r="X260" s="496"/>
      <c r="Y260" s="496"/>
      <c r="Z260" s="496"/>
      <c r="AA260" s="496"/>
      <c r="AB260" s="496"/>
      <c r="AC260" s="26"/>
    </row>
    <row r="261" spans="1:29" ht="12" customHeight="1">
      <c r="A261" s="20"/>
      <c r="B261" s="595" t="s">
        <v>0</v>
      </c>
      <c r="C261" s="595"/>
      <c r="D261" s="633"/>
      <c r="E261" s="633"/>
      <c r="F261" s="633"/>
      <c r="G261" s="633"/>
      <c r="H261" s="633"/>
      <c r="I261" s="595" t="s">
        <v>7</v>
      </c>
      <c r="J261" s="20"/>
      <c r="K261" s="20"/>
      <c r="L261" s="20"/>
      <c r="M261" s="20"/>
      <c r="N261" s="20"/>
      <c r="O261" s="20"/>
      <c r="P261" s="20"/>
      <c r="Q261" s="450" t="str">
        <f>IF(基本入力!$B$13=0,"",基本入力!$B$13)</f>
        <v>000000</v>
      </c>
      <c r="R261" s="450"/>
      <c r="T261" s="52"/>
      <c r="U261" s="508"/>
      <c r="V261" s="496"/>
      <c r="W261" s="496"/>
      <c r="X261" s="496"/>
      <c r="Y261" s="496"/>
      <c r="Z261" s="496"/>
      <c r="AA261" s="496"/>
      <c r="AB261" s="496"/>
      <c r="AC261" s="26"/>
    </row>
    <row r="262" spans="1:29" ht="12" customHeight="1" thickBot="1">
      <c r="A262" s="20"/>
      <c r="B262" s="596"/>
      <c r="C262" s="596"/>
      <c r="D262" s="634"/>
      <c r="E262" s="634"/>
      <c r="F262" s="634"/>
      <c r="G262" s="634"/>
      <c r="H262" s="634"/>
      <c r="I262" s="596"/>
      <c r="J262" s="20"/>
      <c r="K262" s="20"/>
      <c r="L262" s="20"/>
      <c r="M262" s="20"/>
      <c r="N262" s="20"/>
      <c r="O262" s="20"/>
      <c r="P262" s="144" t="s">
        <v>140</v>
      </c>
      <c r="Q262" s="451"/>
      <c r="R262" s="451"/>
      <c r="T262" s="52"/>
      <c r="U262" s="142"/>
      <c r="V262" s="485" t="str">
        <f>IF(基本入力!$B$7=0,"",基本入力!$B$7)</f>
        <v>御社の代表取締役社長を入力してください。</v>
      </c>
      <c r="W262" s="485"/>
      <c r="X262" s="485"/>
      <c r="Y262" s="485"/>
      <c r="Z262" s="485"/>
      <c r="AA262" s="485"/>
      <c r="AB262" s="145"/>
      <c r="AC262" s="28"/>
    </row>
    <row r="263" spans="1:29" ht="12" customHeight="1">
      <c r="A263" s="20"/>
      <c r="B263" s="29"/>
      <c r="C263" s="29"/>
      <c r="D263" s="29"/>
      <c r="E263" s="139"/>
      <c r="F263" s="139"/>
      <c r="G263" s="139"/>
      <c r="H263" s="139"/>
      <c r="I263" s="29"/>
      <c r="J263" s="20"/>
      <c r="K263" s="20"/>
      <c r="L263" s="20"/>
      <c r="M263" s="20"/>
      <c r="N263" s="20"/>
      <c r="O263" s="20"/>
      <c r="P263" s="20"/>
      <c r="Q263" s="20"/>
      <c r="R263" s="20"/>
      <c r="T263" s="20"/>
      <c r="U263" s="142"/>
      <c r="V263" s="485"/>
      <c r="W263" s="485"/>
      <c r="X263" s="485"/>
      <c r="Y263" s="485"/>
      <c r="Z263" s="485"/>
      <c r="AA263" s="485"/>
      <c r="AB263" s="145"/>
      <c r="AC263" s="28"/>
    </row>
    <row r="264" spans="1:29" ht="12" customHeight="1">
      <c r="A264" s="20"/>
      <c r="B264" s="595" t="s">
        <v>6</v>
      </c>
      <c r="C264" s="595"/>
      <c r="D264" s="597" t="str">
        <f>IF($D261="","",VLOOKUP($D261,工事名!$B$2:$C$106,2,FALSE))</f>
        <v/>
      </c>
      <c r="E264" s="597"/>
      <c r="F264" s="597"/>
      <c r="G264" s="597"/>
      <c r="H264" s="597"/>
      <c r="I264" s="597"/>
      <c r="J264" s="597"/>
      <c r="K264" s="597"/>
      <c r="L264" s="597"/>
      <c r="M264" s="597"/>
      <c r="N264" s="597"/>
      <c r="O264" s="597"/>
      <c r="P264" s="597"/>
      <c r="Q264" s="597"/>
      <c r="R264" s="597"/>
      <c r="S264" s="597"/>
      <c r="T264" s="20"/>
      <c r="U264" s="490" t="s">
        <v>23</v>
      </c>
      <c r="V264" s="492" t="str">
        <f>IF(基本入力!$B$9=0,"",基本入力!$B$9)</f>
        <v>電話番号入力</v>
      </c>
      <c r="W264" s="492"/>
      <c r="X264" s="494" t="s">
        <v>24</v>
      </c>
      <c r="Y264" s="492" t="str">
        <f>IF(基本入力!$B$11=0,"",基本入力!$B$11)</f>
        <v>FAX番号入力</v>
      </c>
      <c r="Z264" s="492"/>
      <c r="AA264" s="492"/>
      <c r="AB264" s="492"/>
      <c r="AC264" s="140"/>
    </row>
    <row r="265" spans="1:29" ht="12" customHeight="1" thickBot="1">
      <c r="A265" s="20"/>
      <c r="B265" s="596"/>
      <c r="C265" s="596"/>
      <c r="D265" s="598"/>
      <c r="E265" s="598"/>
      <c r="F265" s="598"/>
      <c r="G265" s="598"/>
      <c r="H265" s="598"/>
      <c r="I265" s="598"/>
      <c r="J265" s="598"/>
      <c r="K265" s="598"/>
      <c r="L265" s="598"/>
      <c r="M265" s="598"/>
      <c r="N265" s="598"/>
      <c r="O265" s="598"/>
      <c r="P265" s="598"/>
      <c r="Q265" s="598"/>
      <c r="R265" s="598"/>
      <c r="S265" s="598"/>
      <c r="T265" s="20"/>
      <c r="U265" s="491"/>
      <c r="V265" s="493"/>
      <c r="W265" s="493"/>
      <c r="X265" s="495"/>
      <c r="Y265" s="493"/>
      <c r="Z265" s="493"/>
      <c r="AA265" s="493"/>
      <c r="AB265" s="493"/>
      <c r="AC265" s="141"/>
    </row>
    <row r="266" spans="1:29" ht="12" customHeight="1" thickBo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</row>
    <row r="267" spans="1:29" ht="12" customHeight="1">
      <c r="A267" s="510" t="s">
        <v>115</v>
      </c>
      <c r="B267" s="511"/>
      <c r="C267" s="511"/>
      <c r="D267" s="511"/>
      <c r="E267" s="512"/>
      <c r="F267" s="620"/>
      <c r="G267" s="621"/>
      <c r="H267" s="621"/>
      <c r="I267" s="621"/>
      <c r="J267" s="621"/>
      <c r="K267" s="621"/>
      <c r="L267" s="622"/>
      <c r="M267" s="31"/>
      <c r="N267" s="626" t="s">
        <v>28</v>
      </c>
      <c r="O267" s="627"/>
      <c r="P267" s="628" t="s">
        <v>30</v>
      </c>
      <c r="Q267" s="629"/>
      <c r="R267" s="629"/>
      <c r="S267" s="629"/>
      <c r="T267" s="629"/>
      <c r="U267" s="630"/>
      <c r="V267" s="138" t="s">
        <v>2</v>
      </c>
      <c r="W267" s="138" t="s">
        <v>29</v>
      </c>
      <c r="X267" s="579" t="s">
        <v>31</v>
      </c>
      <c r="Y267" s="578"/>
      <c r="Z267" s="579" t="s">
        <v>32</v>
      </c>
      <c r="AA267" s="577"/>
      <c r="AB267" s="577"/>
      <c r="AC267" s="580"/>
    </row>
    <row r="268" spans="1:29" ht="12" customHeight="1">
      <c r="A268" s="513"/>
      <c r="B268" s="514"/>
      <c r="C268" s="514"/>
      <c r="D268" s="514"/>
      <c r="E268" s="515"/>
      <c r="F268" s="534"/>
      <c r="G268" s="535"/>
      <c r="H268" s="535"/>
      <c r="I268" s="535"/>
      <c r="J268" s="535"/>
      <c r="K268" s="535"/>
      <c r="L268" s="536"/>
      <c r="M268" s="31"/>
      <c r="N268" s="486"/>
      <c r="O268" s="488"/>
      <c r="P268" s="330" t="s">
        <v>121</v>
      </c>
      <c r="Q268" s="452"/>
      <c r="R268" s="452"/>
      <c r="S268" s="452"/>
      <c r="T268" s="452"/>
      <c r="U268" s="332"/>
      <c r="V268" s="453"/>
      <c r="W268" s="481" t="s">
        <v>122</v>
      </c>
      <c r="X268" s="475"/>
      <c r="Y268" s="476"/>
      <c r="Z268" s="276">
        <f>V268*X268</f>
        <v>0</v>
      </c>
      <c r="AA268" s="278"/>
      <c r="AB268" s="278"/>
      <c r="AC268" s="279"/>
    </row>
    <row r="269" spans="1:29" ht="12" customHeight="1">
      <c r="A269" s="617"/>
      <c r="B269" s="618"/>
      <c r="C269" s="618"/>
      <c r="D269" s="618"/>
      <c r="E269" s="619"/>
      <c r="F269" s="623"/>
      <c r="G269" s="624"/>
      <c r="H269" s="624"/>
      <c r="I269" s="624"/>
      <c r="J269" s="624"/>
      <c r="K269" s="624"/>
      <c r="L269" s="625"/>
      <c r="M269" s="31"/>
      <c r="N269" s="487"/>
      <c r="O269" s="489"/>
      <c r="P269" s="333"/>
      <c r="Q269" s="334"/>
      <c r="R269" s="334"/>
      <c r="S269" s="334"/>
      <c r="T269" s="334"/>
      <c r="U269" s="335"/>
      <c r="V269" s="454"/>
      <c r="W269" s="482"/>
      <c r="X269" s="483"/>
      <c r="Y269" s="484"/>
      <c r="Z269" s="313"/>
      <c r="AA269" s="314"/>
      <c r="AB269" s="314"/>
      <c r="AC269" s="315"/>
    </row>
    <row r="270" spans="1:29" ht="12" customHeight="1">
      <c r="A270" s="528" t="s">
        <v>8</v>
      </c>
      <c r="B270" s="529"/>
      <c r="C270" s="529"/>
      <c r="D270" s="529"/>
      <c r="E270" s="530"/>
      <c r="F270" s="531"/>
      <c r="G270" s="532"/>
      <c r="H270" s="532"/>
      <c r="I270" s="532"/>
      <c r="J270" s="532"/>
      <c r="K270" s="532"/>
      <c r="L270" s="533"/>
      <c r="M270" s="20"/>
      <c r="N270" s="486"/>
      <c r="O270" s="488"/>
      <c r="P270" s="330"/>
      <c r="Q270" s="452"/>
      <c r="R270" s="452"/>
      <c r="S270" s="452"/>
      <c r="T270" s="452"/>
      <c r="U270" s="332"/>
      <c r="V270" s="453"/>
      <c r="W270" s="310"/>
      <c r="X270" s="475"/>
      <c r="Y270" s="476"/>
      <c r="Z270" s="276">
        <f>V270*X270</f>
        <v>0</v>
      </c>
      <c r="AA270" s="278"/>
      <c r="AB270" s="278"/>
      <c r="AC270" s="279"/>
    </row>
    <row r="271" spans="1:29" ht="12" customHeight="1">
      <c r="A271" s="513"/>
      <c r="B271" s="514"/>
      <c r="C271" s="514"/>
      <c r="D271" s="514"/>
      <c r="E271" s="515"/>
      <c r="F271" s="534"/>
      <c r="G271" s="535"/>
      <c r="H271" s="535"/>
      <c r="I271" s="535"/>
      <c r="J271" s="535"/>
      <c r="K271" s="535"/>
      <c r="L271" s="536"/>
      <c r="M271" s="20"/>
      <c r="N271" s="487"/>
      <c r="O271" s="489"/>
      <c r="P271" s="333"/>
      <c r="Q271" s="334"/>
      <c r="R271" s="334"/>
      <c r="S271" s="334"/>
      <c r="T271" s="334"/>
      <c r="U271" s="335"/>
      <c r="V271" s="454"/>
      <c r="W271" s="497"/>
      <c r="X271" s="483"/>
      <c r="Y271" s="484"/>
      <c r="Z271" s="313"/>
      <c r="AA271" s="314"/>
      <c r="AB271" s="314"/>
      <c r="AC271" s="315"/>
    </row>
    <row r="272" spans="1:29" ht="12" customHeight="1" thickBot="1">
      <c r="A272" s="516"/>
      <c r="B272" s="517"/>
      <c r="C272" s="517"/>
      <c r="D272" s="517"/>
      <c r="E272" s="518"/>
      <c r="F272" s="537"/>
      <c r="G272" s="538"/>
      <c r="H272" s="538"/>
      <c r="I272" s="538"/>
      <c r="J272" s="538"/>
      <c r="K272" s="538"/>
      <c r="L272" s="539"/>
      <c r="M272" s="20"/>
      <c r="N272" s="486"/>
      <c r="O272" s="488"/>
      <c r="P272" s="330"/>
      <c r="Q272" s="452"/>
      <c r="R272" s="452"/>
      <c r="S272" s="452"/>
      <c r="T272" s="452"/>
      <c r="U272" s="332"/>
      <c r="V272" s="453"/>
      <c r="W272" s="310"/>
      <c r="X272" s="475"/>
      <c r="Y272" s="476"/>
      <c r="Z272" s="276">
        <f>V272*X272</f>
        <v>0</v>
      </c>
      <c r="AA272" s="278"/>
      <c r="AB272" s="278"/>
      <c r="AC272" s="279"/>
    </row>
    <row r="273" spans="1:29" ht="12" customHeight="1">
      <c r="A273" s="510" t="s">
        <v>10</v>
      </c>
      <c r="B273" s="511"/>
      <c r="C273" s="511"/>
      <c r="D273" s="511"/>
      <c r="E273" s="512"/>
      <c r="F273" s="546">
        <f>X289</f>
        <v>0</v>
      </c>
      <c r="G273" s="547"/>
      <c r="H273" s="547"/>
      <c r="I273" s="547"/>
      <c r="J273" s="547"/>
      <c r="K273" s="547"/>
      <c r="L273" s="548"/>
      <c r="M273" s="20"/>
      <c r="N273" s="487"/>
      <c r="O273" s="489"/>
      <c r="P273" s="333"/>
      <c r="Q273" s="334"/>
      <c r="R273" s="334"/>
      <c r="S273" s="334"/>
      <c r="T273" s="334"/>
      <c r="U273" s="335"/>
      <c r="V273" s="454"/>
      <c r="W273" s="497"/>
      <c r="X273" s="483"/>
      <c r="Y273" s="484"/>
      <c r="Z273" s="313"/>
      <c r="AA273" s="314"/>
      <c r="AB273" s="314"/>
      <c r="AC273" s="315"/>
    </row>
    <row r="274" spans="1:29" ht="12" customHeight="1">
      <c r="A274" s="513"/>
      <c r="B274" s="514"/>
      <c r="C274" s="514"/>
      <c r="D274" s="514"/>
      <c r="E274" s="515"/>
      <c r="F274" s="549"/>
      <c r="G274" s="550"/>
      <c r="H274" s="550"/>
      <c r="I274" s="550"/>
      <c r="J274" s="550"/>
      <c r="K274" s="550"/>
      <c r="L274" s="551"/>
      <c r="M274" s="20"/>
      <c r="N274" s="486"/>
      <c r="O274" s="488"/>
      <c r="P274" s="330"/>
      <c r="Q274" s="452"/>
      <c r="R274" s="452"/>
      <c r="S274" s="452"/>
      <c r="T274" s="452"/>
      <c r="U274" s="332"/>
      <c r="V274" s="453"/>
      <c r="W274" s="310"/>
      <c r="X274" s="475"/>
      <c r="Y274" s="476"/>
      <c r="Z274" s="276">
        <f>V274*X274</f>
        <v>0</v>
      </c>
      <c r="AA274" s="278"/>
      <c r="AB274" s="278"/>
      <c r="AC274" s="279"/>
    </row>
    <row r="275" spans="1:29" ht="12" customHeight="1" thickBot="1">
      <c r="A275" s="516"/>
      <c r="B275" s="517"/>
      <c r="C275" s="517"/>
      <c r="D275" s="517"/>
      <c r="E275" s="518"/>
      <c r="F275" s="552"/>
      <c r="G275" s="553"/>
      <c r="H275" s="553"/>
      <c r="I275" s="553"/>
      <c r="J275" s="553"/>
      <c r="K275" s="553"/>
      <c r="L275" s="554"/>
      <c r="M275" s="20"/>
      <c r="N275" s="487"/>
      <c r="O275" s="489"/>
      <c r="P275" s="333"/>
      <c r="Q275" s="334"/>
      <c r="R275" s="334"/>
      <c r="S275" s="334"/>
      <c r="T275" s="334"/>
      <c r="U275" s="335"/>
      <c r="V275" s="454"/>
      <c r="W275" s="497"/>
      <c r="X275" s="483"/>
      <c r="Y275" s="484"/>
      <c r="Z275" s="313"/>
      <c r="AA275" s="314"/>
      <c r="AB275" s="314"/>
      <c r="AC275" s="315"/>
    </row>
    <row r="276" spans="1:29" ht="12" customHeight="1">
      <c r="A276" s="510" t="s">
        <v>11</v>
      </c>
      <c r="B276" s="511"/>
      <c r="C276" s="511"/>
      <c r="D276" s="511"/>
      <c r="E276" s="512"/>
      <c r="F276" s="519"/>
      <c r="G276" s="520"/>
      <c r="H276" s="520"/>
      <c r="I276" s="520"/>
      <c r="J276" s="520"/>
      <c r="K276" s="520"/>
      <c r="L276" s="521"/>
      <c r="M276" s="20"/>
      <c r="N276" s="486"/>
      <c r="O276" s="488"/>
      <c r="P276" s="330"/>
      <c r="Q276" s="452"/>
      <c r="R276" s="452"/>
      <c r="S276" s="452"/>
      <c r="T276" s="452"/>
      <c r="U276" s="332"/>
      <c r="V276" s="453"/>
      <c r="W276" s="310"/>
      <c r="X276" s="475"/>
      <c r="Y276" s="476"/>
      <c r="Z276" s="276">
        <f>V276*X276</f>
        <v>0</v>
      </c>
      <c r="AA276" s="278"/>
      <c r="AB276" s="278"/>
      <c r="AC276" s="279"/>
    </row>
    <row r="277" spans="1:29" ht="12" customHeight="1">
      <c r="A277" s="513"/>
      <c r="B277" s="514"/>
      <c r="C277" s="514"/>
      <c r="D277" s="514"/>
      <c r="E277" s="515"/>
      <c r="F277" s="522"/>
      <c r="G277" s="523"/>
      <c r="H277" s="523"/>
      <c r="I277" s="523"/>
      <c r="J277" s="523"/>
      <c r="K277" s="523"/>
      <c r="L277" s="524"/>
      <c r="M277" s="20"/>
      <c r="N277" s="487"/>
      <c r="O277" s="489"/>
      <c r="P277" s="333"/>
      <c r="Q277" s="334"/>
      <c r="R277" s="334"/>
      <c r="S277" s="334"/>
      <c r="T277" s="334"/>
      <c r="U277" s="335"/>
      <c r="V277" s="454"/>
      <c r="W277" s="497"/>
      <c r="X277" s="483"/>
      <c r="Y277" s="484"/>
      <c r="Z277" s="313"/>
      <c r="AA277" s="314"/>
      <c r="AB277" s="314"/>
      <c r="AC277" s="315"/>
    </row>
    <row r="278" spans="1:29" ht="12" customHeight="1" thickBot="1">
      <c r="A278" s="516"/>
      <c r="B278" s="517"/>
      <c r="C278" s="517"/>
      <c r="D278" s="517"/>
      <c r="E278" s="518"/>
      <c r="F278" s="525"/>
      <c r="G278" s="526"/>
      <c r="H278" s="526"/>
      <c r="I278" s="526"/>
      <c r="J278" s="526"/>
      <c r="K278" s="526"/>
      <c r="L278" s="527"/>
      <c r="M278" s="20"/>
      <c r="N278" s="486"/>
      <c r="O278" s="488"/>
      <c r="P278" s="330"/>
      <c r="Q278" s="452"/>
      <c r="R278" s="452"/>
      <c r="S278" s="452"/>
      <c r="T278" s="452"/>
      <c r="U278" s="332"/>
      <c r="V278" s="453"/>
      <c r="W278" s="310"/>
      <c r="X278" s="475"/>
      <c r="Y278" s="476"/>
      <c r="Z278" s="276">
        <f>V278*X278</f>
        <v>0</v>
      </c>
      <c r="AA278" s="278"/>
      <c r="AB278" s="278"/>
      <c r="AC278" s="279"/>
    </row>
    <row r="279" spans="1:29" ht="12" customHeight="1" thickBo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487"/>
      <c r="O279" s="489"/>
      <c r="P279" s="333"/>
      <c r="Q279" s="334"/>
      <c r="R279" s="334"/>
      <c r="S279" s="334"/>
      <c r="T279" s="334"/>
      <c r="U279" s="335"/>
      <c r="V279" s="454"/>
      <c r="W279" s="497"/>
      <c r="X279" s="483"/>
      <c r="Y279" s="484"/>
      <c r="Z279" s="313"/>
      <c r="AA279" s="314"/>
      <c r="AB279" s="314"/>
      <c r="AC279" s="315"/>
    </row>
    <row r="280" spans="1:29" s="35" customFormat="1" ht="24" customHeight="1">
      <c r="A280" s="581" t="s">
        <v>12</v>
      </c>
      <c r="B280" s="582"/>
      <c r="C280" s="573" t="s">
        <v>152</v>
      </c>
      <c r="D280" s="574"/>
      <c r="E280" s="574"/>
      <c r="F280" s="574"/>
      <c r="G280" s="574"/>
      <c r="H280" s="575"/>
      <c r="I280" s="503" t="s">
        <v>13</v>
      </c>
      <c r="J280" s="504"/>
      <c r="K280" s="51" t="str">
        <f>IF($D261="","",VLOOKUP($D261,工事名!$B$2:$F$106,5,FALSE))&amp;""</f>
        <v/>
      </c>
      <c r="L280" s="137" t="s">
        <v>35</v>
      </c>
      <c r="M280" s="34"/>
      <c r="N280" s="146"/>
      <c r="O280" s="147"/>
      <c r="P280" s="321"/>
      <c r="Q280" s="322"/>
      <c r="R280" s="322"/>
      <c r="S280" s="322"/>
      <c r="T280" s="322"/>
      <c r="U280" s="323"/>
      <c r="V280" s="148"/>
      <c r="W280" s="149"/>
      <c r="X280" s="456"/>
      <c r="Y280" s="457"/>
      <c r="Z280" s="360">
        <f>V280*X280</f>
        <v>0</v>
      </c>
      <c r="AA280" s="458"/>
      <c r="AB280" s="458"/>
      <c r="AC280" s="459"/>
    </row>
    <row r="281" spans="1:29" s="35" customFormat="1" ht="24" customHeight="1" thickBot="1">
      <c r="A281" s="557" t="s">
        <v>14</v>
      </c>
      <c r="B281" s="558"/>
      <c r="C281" s="540"/>
      <c r="D281" s="541"/>
      <c r="E281" s="541"/>
      <c r="F281" s="542"/>
      <c r="G281" s="540" t="s">
        <v>15</v>
      </c>
      <c r="H281" s="541"/>
      <c r="I281" s="542"/>
      <c r="J281" s="543" t="str">
        <f>IF($D261="","",VLOOKUP($D261,工事名!$B$2:$E$106,4,FALSE))&amp;""</f>
        <v/>
      </c>
      <c r="K281" s="544"/>
      <c r="L281" s="545"/>
      <c r="M281" s="34"/>
      <c r="N281" s="146"/>
      <c r="O281" s="147"/>
      <c r="P281" s="321"/>
      <c r="Q281" s="322"/>
      <c r="R281" s="322"/>
      <c r="S281" s="322"/>
      <c r="T281" s="322"/>
      <c r="U281" s="323"/>
      <c r="V281" s="136"/>
      <c r="W281" s="149"/>
      <c r="X281" s="456"/>
      <c r="Y281" s="457"/>
      <c r="Z281" s="360">
        <f>V281*X281</f>
        <v>0</v>
      </c>
      <c r="AA281" s="458"/>
      <c r="AB281" s="458"/>
      <c r="AC281" s="459"/>
    </row>
    <row r="282" spans="1:29" s="35" customFormat="1" ht="24" customHeight="1">
      <c r="A282" s="581" t="s">
        <v>16</v>
      </c>
      <c r="B282" s="582"/>
      <c r="C282" s="583"/>
      <c r="D282" s="584"/>
      <c r="E282" s="584"/>
      <c r="F282" s="585"/>
      <c r="G282" s="586" t="s">
        <v>18</v>
      </c>
      <c r="H282" s="584"/>
      <c r="I282" s="584"/>
      <c r="J282" s="584"/>
      <c r="K282" s="584"/>
      <c r="L282" s="585"/>
      <c r="M282" s="34"/>
      <c r="N282" s="146"/>
      <c r="O282" s="147"/>
      <c r="P282" s="321"/>
      <c r="Q282" s="322"/>
      <c r="R282" s="322"/>
      <c r="S282" s="322"/>
      <c r="T282" s="322"/>
      <c r="U282" s="323"/>
      <c r="V282" s="148"/>
      <c r="W282" s="149"/>
      <c r="X282" s="456"/>
      <c r="Y282" s="457"/>
      <c r="Z282" s="360">
        <f>V282*X282</f>
        <v>0</v>
      </c>
      <c r="AA282" s="458"/>
      <c r="AB282" s="458"/>
      <c r="AC282" s="459"/>
    </row>
    <row r="283" spans="1:29" s="35" customFormat="1" ht="24" customHeight="1" thickBot="1">
      <c r="A283" s="557" t="s">
        <v>17</v>
      </c>
      <c r="B283" s="558"/>
      <c r="C283" s="540"/>
      <c r="D283" s="541"/>
      <c r="E283" s="541"/>
      <c r="F283" s="588"/>
      <c r="G283" s="589" t="s">
        <v>19</v>
      </c>
      <c r="H283" s="541"/>
      <c r="I283" s="541"/>
      <c r="J283" s="541"/>
      <c r="K283" s="541"/>
      <c r="L283" s="588"/>
      <c r="M283" s="34"/>
      <c r="N283" s="146"/>
      <c r="O283" s="147"/>
      <c r="P283" s="321"/>
      <c r="Q283" s="322"/>
      <c r="R283" s="322"/>
      <c r="S283" s="322"/>
      <c r="T283" s="322"/>
      <c r="U283" s="323"/>
      <c r="V283" s="148"/>
      <c r="W283" s="149"/>
      <c r="X283" s="456"/>
      <c r="Y283" s="457"/>
      <c r="Z283" s="360">
        <f>V283*X283</f>
        <v>0</v>
      </c>
      <c r="AA283" s="458"/>
      <c r="AB283" s="458"/>
      <c r="AC283" s="459"/>
    </row>
    <row r="284" spans="1:29" s="35" customFormat="1" ht="12" customHeight="1" thickBo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486"/>
      <c r="O284" s="488"/>
      <c r="P284" s="330"/>
      <c r="Q284" s="452"/>
      <c r="R284" s="452"/>
      <c r="S284" s="452"/>
      <c r="T284" s="452"/>
      <c r="U284" s="332"/>
      <c r="V284" s="453"/>
      <c r="W284" s="481"/>
      <c r="X284" s="475"/>
      <c r="Y284" s="476"/>
      <c r="Z284" s="276">
        <f>V284*X284</f>
        <v>0</v>
      </c>
      <c r="AA284" s="278"/>
      <c r="AB284" s="278"/>
      <c r="AC284" s="279"/>
    </row>
    <row r="285" spans="1:29" s="35" customFormat="1" ht="12" customHeight="1">
      <c r="A285" s="576" t="s">
        <v>20</v>
      </c>
      <c r="B285" s="577"/>
      <c r="C285" s="577"/>
      <c r="D285" s="577"/>
      <c r="E285" s="577"/>
      <c r="F285" s="578"/>
      <c r="G285" s="579" t="s">
        <v>21</v>
      </c>
      <c r="H285" s="577"/>
      <c r="I285" s="577"/>
      <c r="J285" s="577"/>
      <c r="K285" s="577"/>
      <c r="L285" s="580"/>
      <c r="M285" s="34"/>
      <c r="N285" s="487"/>
      <c r="O285" s="489"/>
      <c r="P285" s="333"/>
      <c r="Q285" s="334"/>
      <c r="R285" s="334"/>
      <c r="S285" s="334"/>
      <c r="T285" s="334"/>
      <c r="U285" s="335"/>
      <c r="V285" s="454"/>
      <c r="W285" s="482"/>
      <c r="X285" s="483"/>
      <c r="Y285" s="484"/>
      <c r="Z285" s="313"/>
      <c r="AA285" s="314"/>
      <c r="AB285" s="314"/>
      <c r="AC285" s="315"/>
    </row>
    <row r="286" spans="1:29" s="35" customFormat="1" ht="24" customHeight="1">
      <c r="A286" s="36"/>
      <c r="B286" s="37"/>
      <c r="C286" s="37"/>
      <c r="D286" s="37"/>
      <c r="E286" s="37"/>
      <c r="F286" s="38"/>
      <c r="G286" s="37"/>
      <c r="H286" s="37"/>
      <c r="I286" s="37"/>
      <c r="J286" s="37"/>
      <c r="K286" s="37"/>
      <c r="L286" s="39"/>
      <c r="M286" s="34"/>
      <c r="N286" s="146"/>
      <c r="O286" s="147"/>
      <c r="P286" s="321"/>
      <c r="Q286" s="322"/>
      <c r="R286" s="322"/>
      <c r="S286" s="322"/>
      <c r="T286" s="322"/>
      <c r="U286" s="323"/>
      <c r="V286" s="148"/>
      <c r="W286" s="123"/>
      <c r="X286" s="456"/>
      <c r="Y286" s="457"/>
      <c r="Z286" s="326">
        <f>V286*X286</f>
        <v>0</v>
      </c>
      <c r="AA286" s="479"/>
      <c r="AB286" s="479"/>
      <c r="AC286" s="480"/>
    </row>
    <row r="287" spans="1:29" s="35" customFormat="1" ht="12" customHeight="1" thickBot="1">
      <c r="A287" s="40"/>
      <c r="B287" s="41"/>
      <c r="C287" s="41"/>
      <c r="D287" s="41"/>
      <c r="E287" s="41"/>
      <c r="F287" s="42"/>
      <c r="G287" s="41"/>
      <c r="H287" s="41"/>
      <c r="I287" s="41"/>
      <c r="J287" s="41"/>
      <c r="K287" s="41"/>
      <c r="L287" s="43"/>
      <c r="M287" s="34"/>
      <c r="N287" s="465"/>
      <c r="O287" s="467"/>
      <c r="P287" s="301" t="s">
        <v>34</v>
      </c>
      <c r="Q287" s="469"/>
      <c r="R287" s="469"/>
      <c r="S287" s="469"/>
      <c r="T287" s="469"/>
      <c r="U287" s="303"/>
      <c r="V287" s="308"/>
      <c r="W287" s="310"/>
      <c r="X287" s="475"/>
      <c r="Y287" s="476"/>
      <c r="Z287" s="276">
        <f>SUM(Z268:AC286)</f>
        <v>0</v>
      </c>
      <c r="AA287" s="278"/>
      <c r="AB287" s="278"/>
      <c r="AC287" s="279"/>
    </row>
    <row r="288" spans="1:29" s="35" customFormat="1" ht="12" customHeight="1" thickBo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66"/>
      <c r="O288" s="468"/>
      <c r="P288" s="470"/>
      <c r="Q288" s="471"/>
      <c r="R288" s="471"/>
      <c r="S288" s="471"/>
      <c r="T288" s="471"/>
      <c r="U288" s="472"/>
      <c r="V288" s="473"/>
      <c r="W288" s="474"/>
      <c r="X288" s="477"/>
      <c r="Y288" s="478"/>
      <c r="Z288" s="280"/>
      <c r="AA288" s="281"/>
      <c r="AB288" s="281"/>
      <c r="AC288" s="282"/>
    </row>
    <row r="289" spans="1:41" s="35" customFormat="1" ht="24" customHeight="1" thickBot="1">
      <c r="A289" s="592" t="s">
        <v>22</v>
      </c>
      <c r="B289" s="559" t="str">
        <f>IF(基本入力!$B$15=0,"",基本入力!$B$15)</f>
        <v>銀行名、支店名を入力してください。</v>
      </c>
      <c r="C289" s="560"/>
      <c r="D289" s="560"/>
      <c r="E289" s="560"/>
      <c r="F289" s="560"/>
      <c r="G289" s="560"/>
      <c r="H289" s="561"/>
      <c r="I289" s="44" t="str">
        <f>基本入力!$B$17</f>
        <v>当座または普通</v>
      </c>
      <c r="J289" s="562" t="str">
        <f>IF(基本入力!$B$19=0,"",基本入力!$B$19)</f>
        <v>口座番号入力</v>
      </c>
      <c r="K289" s="562"/>
      <c r="L289" s="563"/>
      <c r="M289" s="34"/>
      <c r="N289" s="498" t="s">
        <v>3</v>
      </c>
      <c r="O289" s="499"/>
      <c r="P289" s="500"/>
      <c r="Q289" s="501">
        <v>0.1</v>
      </c>
      <c r="R289" s="502"/>
      <c r="S289" s="505">
        <f>IFERROR(ROUND(Z287*Q289,0),"")</f>
        <v>0</v>
      </c>
      <c r="T289" s="506"/>
      <c r="U289" s="564" t="s">
        <v>33</v>
      </c>
      <c r="V289" s="564"/>
      <c r="W289" s="565"/>
      <c r="X289" s="566">
        <f>IFERROR(Z287+S289,"")</f>
        <v>0</v>
      </c>
      <c r="Y289" s="567"/>
      <c r="Z289" s="567"/>
      <c r="AA289" s="567"/>
      <c r="AB289" s="567"/>
      <c r="AC289" s="568"/>
    </row>
    <row r="290" spans="1:41" s="35" customFormat="1">
      <c r="A290" s="593"/>
      <c r="B290" s="45" t="s">
        <v>36</v>
      </c>
      <c r="C290" s="569" t="str">
        <f>基本入力!$B$23</f>
        <v>口座名を入力してください。</v>
      </c>
      <c r="D290" s="569"/>
      <c r="E290" s="569"/>
      <c r="F290" s="569"/>
      <c r="G290" s="569"/>
      <c r="H290" s="569"/>
      <c r="I290" s="569"/>
      <c r="J290" s="569"/>
      <c r="K290" s="569"/>
      <c r="L290" s="570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46"/>
      <c r="Y290" s="34"/>
      <c r="Z290" s="34"/>
      <c r="AA290" s="34"/>
      <c r="AB290" s="34"/>
      <c r="AC290" s="34"/>
    </row>
    <row r="291" spans="1:41" s="35" customFormat="1" ht="10.8" customHeight="1">
      <c r="A291" s="593"/>
      <c r="B291" s="599" t="s">
        <v>26</v>
      </c>
      <c r="C291" s="601" t="str">
        <f>基本入力!$B$21&amp;"　"&amp;IF(基本入力!$F$21=0,"",基本入力!$F$21)</f>
        <v>御社名を正式名称で入力してください。　</v>
      </c>
      <c r="D291" s="601"/>
      <c r="E291" s="601"/>
      <c r="F291" s="601"/>
      <c r="G291" s="601"/>
      <c r="H291" s="601" t="str">
        <f>IF(基本入力!$E$21=0,"",基本入力!$E$21)</f>
        <v/>
      </c>
      <c r="I291" s="601"/>
      <c r="J291" s="601"/>
      <c r="K291" s="601"/>
      <c r="L291" s="602"/>
      <c r="M291" s="34"/>
      <c r="N291" s="34"/>
      <c r="O291" s="34"/>
      <c r="P291" s="34"/>
      <c r="Q291" s="34"/>
      <c r="R291" s="571"/>
      <c r="S291" s="571"/>
      <c r="T291" s="172" t="s">
        <v>147</v>
      </c>
      <c r="U291" s="172" t="s">
        <v>148</v>
      </c>
      <c r="V291" s="172" t="s">
        <v>148</v>
      </c>
      <c r="W291" s="172" t="s">
        <v>149</v>
      </c>
      <c r="X291" s="172"/>
      <c r="Y291" s="461" t="s">
        <v>150</v>
      </c>
      <c r="Z291" s="462"/>
      <c r="AA291" s="463" t="s">
        <v>151</v>
      </c>
      <c r="AB291" s="464"/>
      <c r="AC291" s="462"/>
    </row>
    <row r="292" spans="1:41" s="35" customFormat="1" ht="6.6" customHeight="1">
      <c r="A292" s="594"/>
      <c r="B292" s="600"/>
      <c r="C292" s="603"/>
      <c r="D292" s="603"/>
      <c r="E292" s="603"/>
      <c r="F292" s="603"/>
      <c r="G292" s="603"/>
      <c r="H292" s="603"/>
      <c r="I292" s="603"/>
      <c r="J292" s="603"/>
      <c r="K292" s="603"/>
      <c r="L292" s="604"/>
      <c r="M292" s="34"/>
      <c r="N292" s="34"/>
      <c r="O292" s="34"/>
      <c r="P292" s="34"/>
      <c r="Q292" s="34"/>
      <c r="R292" s="571"/>
      <c r="S292" s="571"/>
      <c r="T292" s="605"/>
      <c r="U292" s="605"/>
      <c r="V292" s="605"/>
      <c r="W292" s="605"/>
      <c r="X292" s="605"/>
      <c r="Y292" s="608"/>
      <c r="Z292" s="609"/>
      <c r="AA292" s="608"/>
      <c r="AB292" s="614"/>
      <c r="AC292" s="609"/>
    </row>
    <row r="293" spans="1:41" s="35" customForma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571"/>
      <c r="S293" s="571"/>
      <c r="T293" s="606"/>
      <c r="U293" s="606"/>
      <c r="V293" s="606"/>
      <c r="W293" s="606"/>
      <c r="X293" s="606"/>
      <c r="Y293" s="610"/>
      <c r="Z293" s="611"/>
      <c r="AA293" s="610"/>
      <c r="AB293" s="615"/>
      <c r="AC293" s="611"/>
    </row>
    <row r="294" spans="1:41" ht="20.25" customHeight="1">
      <c r="A294" s="47" t="s">
        <v>27</v>
      </c>
      <c r="B294" s="47"/>
      <c r="C294" s="47" t="str">
        <f>IF(Q289=0.08,"消費税率は経過措置適用による","")</f>
        <v/>
      </c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572"/>
      <c r="S294" s="572"/>
      <c r="T294" s="607"/>
      <c r="U294" s="607"/>
      <c r="V294" s="607"/>
      <c r="W294" s="607"/>
      <c r="X294" s="607"/>
      <c r="Y294" s="612"/>
      <c r="Z294" s="613"/>
      <c r="AA294" s="612"/>
      <c r="AB294" s="616"/>
      <c r="AC294" s="613"/>
    </row>
    <row r="295" spans="1:41" ht="3.6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150"/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</row>
    <row r="296" spans="1:41" ht="14.4" customHeight="1">
      <c r="A296" s="509" t="s">
        <v>120</v>
      </c>
      <c r="B296" s="509"/>
      <c r="C296" s="509"/>
      <c r="D296" s="20"/>
      <c r="E296" s="20"/>
      <c r="F296" s="20"/>
      <c r="G296" s="20"/>
      <c r="H296" s="20"/>
      <c r="I296" s="20"/>
      <c r="J296" s="20"/>
      <c r="K296" s="20"/>
      <c r="L296" s="20"/>
      <c r="M296" s="590" t="s">
        <v>4</v>
      </c>
      <c r="N296" s="590"/>
      <c r="O296" s="590"/>
      <c r="P296" s="590"/>
      <c r="Q296" s="590"/>
      <c r="R296" s="590"/>
      <c r="S296" s="590"/>
      <c r="T296" s="590"/>
      <c r="U296" s="20"/>
      <c r="V296" s="20"/>
      <c r="W296" s="21" t="s">
        <v>25</v>
      </c>
      <c r="X296" s="460" t="str">
        <f>IF($D303="","",VLOOKUP($D303,工事名!$B$2:$D$106,3,FALSE))</f>
        <v/>
      </c>
      <c r="Y296" s="460"/>
      <c r="Z296" s="460"/>
      <c r="AA296" s="460"/>
      <c r="AB296" s="460"/>
      <c r="AC296" s="460"/>
    </row>
    <row r="297" spans="1:41" ht="14.4" customHeight="1" thickBo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591"/>
      <c r="N297" s="591"/>
      <c r="O297" s="591"/>
      <c r="P297" s="591"/>
      <c r="Q297" s="591"/>
      <c r="R297" s="591"/>
      <c r="S297" s="591"/>
      <c r="T297" s="591"/>
      <c r="U297" s="23"/>
      <c r="V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3.2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555"/>
      <c r="N298" s="555"/>
      <c r="O298" s="555"/>
      <c r="P298" s="555"/>
      <c r="Q298" s="555"/>
      <c r="R298" s="555"/>
      <c r="S298" s="555"/>
      <c r="T298" s="555"/>
      <c r="U298" s="20"/>
      <c r="V298" s="20"/>
      <c r="W298" s="20"/>
      <c r="X298" s="20"/>
      <c r="Y298" s="20"/>
      <c r="AA298" s="455" t="s">
        <v>80</v>
      </c>
      <c r="AB298" s="455"/>
      <c r="AC298" s="455"/>
    </row>
    <row r="299" spans="1:41" ht="12" customHeight="1">
      <c r="A299" s="587" t="s">
        <v>5</v>
      </c>
      <c r="B299" s="587"/>
      <c r="C299" s="587"/>
      <c r="D299" s="587"/>
      <c r="E299" s="587"/>
      <c r="F299" s="587"/>
      <c r="G299" s="587"/>
      <c r="H299" s="587"/>
      <c r="I299" s="587"/>
      <c r="J299" s="587"/>
      <c r="K299" s="587"/>
      <c r="L299" s="587"/>
      <c r="M299" s="556"/>
      <c r="N299" s="556"/>
      <c r="O299" s="556"/>
      <c r="P299" s="556"/>
      <c r="Q299" s="556"/>
      <c r="R299" s="556"/>
      <c r="S299" s="556"/>
      <c r="T299" s="556"/>
      <c r="U299" s="507" t="s">
        <v>37</v>
      </c>
      <c r="V299" s="631" t="str">
        <f>IF(基本入力!$B$3=0,"",基本入力!$B$3)</f>
        <v>住所を入力してください。</v>
      </c>
      <c r="W299" s="631"/>
      <c r="X299" s="631"/>
      <c r="Y299" s="631"/>
      <c r="Z299" s="631"/>
      <c r="AA299" s="631"/>
      <c r="AB299" s="165"/>
      <c r="AC299" s="24"/>
    </row>
    <row r="300" spans="1:41" ht="12" customHeight="1">
      <c r="A300" s="587"/>
      <c r="B300" s="587"/>
      <c r="C300" s="587"/>
      <c r="D300" s="587"/>
      <c r="E300" s="587"/>
      <c r="F300" s="587"/>
      <c r="G300" s="587"/>
      <c r="H300" s="587"/>
      <c r="I300" s="587"/>
      <c r="J300" s="587"/>
      <c r="K300" s="587"/>
      <c r="L300" s="587"/>
      <c r="M300" s="20"/>
      <c r="N300" s="20"/>
      <c r="O300" s="20"/>
      <c r="P300" s="20"/>
      <c r="Q300" s="20"/>
      <c r="R300" s="20"/>
      <c r="S300" s="20"/>
      <c r="T300" s="20"/>
      <c r="U300" s="508"/>
      <c r="V300" s="632"/>
      <c r="W300" s="632"/>
      <c r="X300" s="632"/>
      <c r="Y300" s="632"/>
      <c r="Z300" s="632"/>
      <c r="AA300" s="632"/>
      <c r="AB300" s="143"/>
      <c r="AC300" s="25"/>
    </row>
    <row r="301" spans="1:41" ht="12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508" t="s">
        <v>38</v>
      </c>
      <c r="V301" s="496" t="str">
        <f>IF(基本入力!$B$5=0,"",基本入力!$B$5)</f>
        <v>御社名を正式名称で入力してください。</v>
      </c>
      <c r="W301" s="496"/>
      <c r="X301" s="496"/>
      <c r="Y301" s="496"/>
      <c r="Z301" s="496"/>
      <c r="AA301" s="496"/>
      <c r="AB301" s="496"/>
      <c r="AC301" s="26"/>
    </row>
    <row r="302" spans="1:41" ht="12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508"/>
      <c r="V302" s="496"/>
      <c r="W302" s="496"/>
      <c r="X302" s="496"/>
      <c r="Y302" s="496"/>
      <c r="Z302" s="496"/>
      <c r="AA302" s="496"/>
      <c r="AB302" s="496"/>
      <c r="AC302" s="26"/>
    </row>
    <row r="303" spans="1:41" ht="12" customHeight="1">
      <c r="A303" s="20"/>
      <c r="B303" s="595" t="s">
        <v>0</v>
      </c>
      <c r="C303" s="595"/>
      <c r="D303" s="633"/>
      <c r="E303" s="633"/>
      <c r="F303" s="633"/>
      <c r="G303" s="633"/>
      <c r="H303" s="633"/>
      <c r="I303" s="595" t="s">
        <v>7</v>
      </c>
      <c r="J303" s="20"/>
      <c r="K303" s="20"/>
      <c r="L303" s="20"/>
      <c r="M303" s="20"/>
      <c r="N303" s="20"/>
      <c r="O303" s="20"/>
      <c r="P303" s="20"/>
      <c r="Q303" s="450" t="str">
        <f>IF(基本入力!$B$13=0,"",基本入力!$B$13)</f>
        <v>000000</v>
      </c>
      <c r="R303" s="450"/>
      <c r="T303" s="52"/>
      <c r="U303" s="508"/>
      <c r="V303" s="496"/>
      <c r="W303" s="496"/>
      <c r="X303" s="496"/>
      <c r="Y303" s="496"/>
      <c r="Z303" s="496"/>
      <c r="AA303" s="496"/>
      <c r="AB303" s="496"/>
      <c r="AC303" s="26"/>
    </row>
    <row r="304" spans="1:41" ht="12" customHeight="1" thickBot="1">
      <c r="A304" s="20"/>
      <c r="B304" s="596"/>
      <c r="C304" s="596"/>
      <c r="D304" s="634"/>
      <c r="E304" s="634"/>
      <c r="F304" s="634"/>
      <c r="G304" s="634"/>
      <c r="H304" s="634"/>
      <c r="I304" s="596"/>
      <c r="J304" s="20"/>
      <c r="K304" s="20"/>
      <c r="L304" s="20"/>
      <c r="M304" s="20"/>
      <c r="N304" s="20"/>
      <c r="O304" s="20"/>
      <c r="P304" s="144" t="s">
        <v>140</v>
      </c>
      <c r="Q304" s="451"/>
      <c r="R304" s="451"/>
      <c r="T304" s="52"/>
      <c r="U304" s="142"/>
      <c r="V304" s="485" t="str">
        <f>IF(基本入力!$B$7=0,"",基本入力!$B$7)</f>
        <v>御社の代表取締役社長を入力してください。</v>
      </c>
      <c r="W304" s="485"/>
      <c r="X304" s="485"/>
      <c r="Y304" s="485"/>
      <c r="Z304" s="485"/>
      <c r="AA304" s="485"/>
      <c r="AB304" s="145"/>
      <c r="AC304" s="28"/>
    </row>
    <row r="305" spans="1:29" ht="12" customHeight="1">
      <c r="A305" s="20"/>
      <c r="B305" s="29"/>
      <c r="C305" s="29"/>
      <c r="D305" s="29"/>
      <c r="E305" s="139"/>
      <c r="F305" s="139"/>
      <c r="G305" s="139"/>
      <c r="H305" s="139"/>
      <c r="I305" s="29"/>
      <c r="J305" s="20"/>
      <c r="K305" s="20"/>
      <c r="L305" s="20"/>
      <c r="M305" s="20"/>
      <c r="N305" s="20"/>
      <c r="O305" s="20"/>
      <c r="P305" s="20"/>
      <c r="Q305" s="20"/>
      <c r="R305" s="20"/>
      <c r="T305" s="20"/>
      <c r="U305" s="142"/>
      <c r="V305" s="485"/>
      <c r="W305" s="485"/>
      <c r="X305" s="485"/>
      <c r="Y305" s="485"/>
      <c r="Z305" s="485"/>
      <c r="AA305" s="485"/>
      <c r="AB305" s="145"/>
      <c r="AC305" s="28"/>
    </row>
    <row r="306" spans="1:29" ht="12" customHeight="1">
      <c r="A306" s="20"/>
      <c r="B306" s="595" t="s">
        <v>6</v>
      </c>
      <c r="C306" s="595"/>
      <c r="D306" s="597" t="str">
        <f>IF($D303="","",VLOOKUP($D303,工事名!$B$2:$C$106,2,FALSE))</f>
        <v/>
      </c>
      <c r="E306" s="597"/>
      <c r="F306" s="597"/>
      <c r="G306" s="597"/>
      <c r="H306" s="597"/>
      <c r="I306" s="597"/>
      <c r="J306" s="597"/>
      <c r="K306" s="597"/>
      <c r="L306" s="597"/>
      <c r="M306" s="597"/>
      <c r="N306" s="597"/>
      <c r="O306" s="597"/>
      <c r="P306" s="597"/>
      <c r="Q306" s="597"/>
      <c r="R306" s="597"/>
      <c r="S306" s="597"/>
      <c r="T306" s="20"/>
      <c r="U306" s="490" t="s">
        <v>23</v>
      </c>
      <c r="V306" s="492" t="str">
        <f>IF(基本入力!$B$9=0,"",基本入力!$B$9)</f>
        <v>電話番号入力</v>
      </c>
      <c r="W306" s="492"/>
      <c r="X306" s="494" t="s">
        <v>24</v>
      </c>
      <c r="Y306" s="492" t="str">
        <f>IF(基本入力!$B$11=0,"",基本入力!$B$11)</f>
        <v>FAX番号入力</v>
      </c>
      <c r="Z306" s="492"/>
      <c r="AA306" s="492"/>
      <c r="AB306" s="492"/>
      <c r="AC306" s="140"/>
    </row>
    <row r="307" spans="1:29" ht="12" customHeight="1" thickBot="1">
      <c r="A307" s="20"/>
      <c r="B307" s="596"/>
      <c r="C307" s="596"/>
      <c r="D307" s="598"/>
      <c r="E307" s="598"/>
      <c r="F307" s="598"/>
      <c r="G307" s="598"/>
      <c r="H307" s="598"/>
      <c r="I307" s="598"/>
      <c r="J307" s="598"/>
      <c r="K307" s="598"/>
      <c r="L307" s="598"/>
      <c r="M307" s="598"/>
      <c r="N307" s="598"/>
      <c r="O307" s="598"/>
      <c r="P307" s="598"/>
      <c r="Q307" s="598"/>
      <c r="R307" s="598"/>
      <c r="S307" s="598"/>
      <c r="T307" s="20"/>
      <c r="U307" s="491"/>
      <c r="V307" s="493"/>
      <c r="W307" s="493"/>
      <c r="X307" s="495"/>
      <c r="Y307" s="493"/>
      <c r="Z307" s="493"/>
      <c r="AA307" s="493"/>
      <c r="AB307" s="493"/>
      <c r="AC307" s="141"/>
    </row>
    <row r="308" spans="1:29" ht="12" customHeight="1" thickBo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</row>
    <row r="309" spans="1:29" ht="12" customHeight="1">
      <c r="A309" s="510" t="s">
        <v>115</v>
      </c>
      <c r="B309" s="511"/>
      <c r="C309" s="511"/>
      <c r="D309" s="511"/>
      <c r="E309" s="512"/>
      <c r="F309" s="620"/>
      <c r="G309" s="621"/>
      <c r="H309" s="621"/>
      <c r="I309" s="621"/>
      <c r="J309" s="621"/>
      <c r="K309" s="621"/>
      <c r="L309" s="622"/>
      <c r="M309" s="31"/>
      <c r="N309" s="626" t="s">
        <v>28</v>
      </c>
      <c r="O309" s="627"/>
      <c r="P309" s="628" t="s">
        <v>30</v>
      </c>
      <c r="Q309" s="629"/>
      <c r="R309" s="629"/>
      <c r="S309" s="629"/>
      <c r="T309" s="629"/>
      <c r="U309" s="630"/>
      <c r="V309" s="138" t="s">
        <v>2</v>
      </c>
      <c r="W309" s="138" t="s">
        <v>29</v>
      </c>
      <c r="X309" s="579" t="s">
        <v>31</v>
      </c>
      <c r="Y309" s="578"/>
      <c r="Z309" s="579" t="s">
        <v>32</v>
      </c>
      <c r="AA309" s="577"/>
      <c r="AB309" s="577"/>
      <c r="AC309" s="580"/>
    </row>
    <row r="310" spans="1:29" ht="12" customHeight="1">
      <c r="A310" s="513"/>
      <c r="B310" s="514"/>
      <c r="C310" s="514"/>
      <c r="D310" s="514"/>
      <c r="E310" s="515"/>
      <c r="F310" s="534"/>
      <c r="G310" s="535"/>
      <c r="H310" s="535"/>
      <c r="I310" s="535"/>
      <c r="J310" s="535"/>
      <c r="K310" s="535"/>
      <c r="L310" s="536"/>
      <c r="M310" s="31"/>
      <c r="N310" s="486"/>
      <c r="O310" s="488"/>
      <c r="P310" s="330" t="s">
        <v>121</v>
      </c>
      <c r="Q310" s="452"/>
      <c r="R310" s="452"/>
      <c r="S310" s="452"/>
      <c r="T310" s="452"/>
      <c r="U310" s="332"/>
      <c r="V310" s="453"/>
      <c r="W310" s="481" t="s">
        <v>122</v>
      </c>
      <c r="X310" s="475"/>
      <c r="Y310" s="476"/>
      <c r="Z310" s="276">
        <f>V310*X310</f>
        <v>0</v>
      </c>
      <c r="AA310" s="278"/>
      <c r="AB310" s="278"/>
      <c r="AC310" s="279"/>
    </row>
    <row r="311" spans="1:29" ht="12" customHeight="1">
      <c r="A311" s="617"/>
      <c r="B311" s="618"/>
      <c r="C311" s="618"/>
      <c r="D311" s="618"/>
      <c r="E311" s="619"/>
      <c r="F311" s="623"/>
      <c r="G311" s="624"/>
      <c r="H311" s="624"/>
      <c r="I311" s="624"/>
      <c r="J311" s="624"/>
      <c r="K311" s="624"/>
      <c r="L311" s="625"/>
      <c r="M311" s="31"/>
      <c r="N311" s="487"/>
      <c r="O311" s="489"/>
      <c r="P311" s="333"/>
      <c r="Q311" s="334"/>
      <c r="R311" s="334"/>
      <c r="S311" s="334"/>
      <c r="T311" s="334"/>
      <c r="U311" s="335"/>
      <c r="V311" s="454"/>
      <c r="W311" s="482"/>
      <c r="X311" s="483"/>
      <c r="Y311" s="484"/>
      <c r="Z311" s="313"/>
      <c r="AA311" s="314"/>
      <c r="AB311" s="314"/>
      <c r="AC311" s="315"/>
    </row>
    <row r="312" spans="1:29" ht="12" customHeight="1">
      <c r="A312" s="528" t="s">
        <v>8</v>
      </c>
      <c r="B312" s="529"/>
      <c r="C312" s="529"/>
      <c r="D312" s="529"/>
      <c r="E312" s="530"/>
      <c r="F312" s="531"/>
      <c r="G312" s="532"/>
      <c r="H312" s="532"/>
      <c r="I312" s="532"/>
      <c r="J312" s="532"/>
      <c r="K312" s="532"/>
      <c r="L312" s="533"/>
      <c r="M312" s="20"/>
      <c r="N312" s="486"/>
      <c r="O312" s="488"/>
      <c r="P312" s="330"/>
      <c r="Q312" s="452"/>
      <c r="R312" s="452"/>
      <c r="S312" s="452"/>
      <c r="T312" s="452"/>
      <c r="U312" s="332"/>
      <c r="V312" s="453"/>
      <c r="W312" s="310"/>
      <c r="X312" s="475"/>
      <c r="Y312" s="476"/>
      <c r="Z312" s="276">
        <f>V312*X312</f>
        <v>0</v>
      </c>
      <c r="AA312" s="278"/>
      <c r="AB312" s="278"/>
      <c r="AC312" s="279"/>
    </row>
    <row r="313" spans="1:29" ht="12" customHeight="1">
      <c r="A313" s="513"/>
      <c r="B313" s="514"/>
      <c r="C313" s="514"/>
      <c r="D313" s="514"/>
      <c r="E313" s="515"/>
      <c r="F313" s="534"/>
      <c r="G313" s="535"/>
      <c r="H313" s="535"/>
      <c r="I313" s="535"/>
      <c r="J313" s="535"/>
      <c r="K313" s="535"/>
      <c r="L313" s="536"/>
      <c r="M313" s="20"/>
      <c r="N313" s="487"/>
      <c r="O313" s="489"/>
      <c r="P313" s="333"/>
      <c r="Q313" s="334"/>
      <c r="R313" s="334"/>
      <c r="S313" s="334"/>
      <c r="T313" s="334"/>
      <c r="U313" s="335"/>
      <c r="V313" s="454"/>
      <c r="W313" s="497"/>
      <c r="X313" s="483"/>
      <c r="Y313" s="484"/>
      <c r="Z313" s="313"/>
      <c r="AA313" s="314"/>
      <c r="AB313" s="314"/>
      <c r="AC313" s="315"/>
    </row>
    <row r="314" spans="1:29" ht="12" customHeight="1" thickBot="1">
      <c r="A314" s="516"/>
      <c r="B314" s="517"/>
      <c r="C314" s="517"/>
      <c r="D314" s="517"/>
      <c r="E314" s="518"/>
      <c r="F314" s="537"/>
      <c r="G314" s="538"/>
      <c r="H314" s="538"/>
      <c r="I314" s="538"/>
      <c r="J314" s="538"/>
      <c r="K314" s="538"/>
      <c r="L314" s="539"/>
      <c r="M314" s="20"/>
      <c r="N314" s="486"/>
      <c r="O314" s="488"/>
      <c r="P314" s="330"/>
      <c r="Q314" s="452"/>
      <c r="R314" s="452"/>
      <c r="S314" s="452"/>
      <c r="T314" s="452"/>
      <c r="U314" s="332"/>
      <c r="V314" s="453"/>
      <c r="W314" s="310"/>
      <c r="X314" s="475"/>
      <c r="Y314" s="476"/>
      <c r="Z314" s="276">
        <f>V314*X314</f>
        <v>0</v>
      </c>
      <c r="AA314" s="278"/>
      <c r="AB314" s="278"/>
      <c r="AC314" s="279"/>
    </row>
    <row r="315" spans="1:29" ht="12" customHeight="1">
      <c r="A315" s="510" t="s">
        <v>10</v>
      </c>
      <c r="B315" s="511"/>
      <c r="C315" s="511"/>
      <c r="D315" s="511"/>
      <c r="E315" s="512"/>
      <c r="F315" s="546">
        <f>X331</f>
        <v>0</v>
      </c>
      <c r="G315" s="547"/>
      <c r="H315" s="547"/>
      <c r="I315" s="547"/>
      <c r="J315" s="547"/>
      <c r="K315" s="547"/>
      <c r="L315" s="548"/>
      <c r="M315" s="20"/>
      <c r="N315" s="487"/>
      <c r="O315" s="489"/>
      <c r="P315" s="333"/>
      <c r="Q315" s="334"/>
      <c r="R315" s="334"/>
      <c r="S315" s="334"/>
      <c r="T315" s="334"/>
      <c r="U315" s="335"/>
      <c r="V315" s="454"/>
      <c r="W315" s="497"/>
      <c r="X315" s="483"/>
      <c r="Y315" s="484"/>
      <c r="Z315" s="313"/>
      <c r="AA315" s="314"/>
      <c r="AB315" s="314"/>
      <c r="AC315" s="315"/>
    </row>
    <row r="316" spans="1:29" ht="12" customHeight="1">
      <c r="A316" s="513"/>
      <c r="B316" s="514"/>
      <c r="C316" s="514"/>
      <c r="D316" s="514"/>
      <c r="E316" s="515"/>
      <c r="F316" s="549"/>
      <c r="G316" s="550"/>
      <c r="H316" s="550"/>
      <c r="I316" s="550"/>
      <c r="J316" s="550"/>
      <c r="K316" s="550"/>
      <c r="L316" s="551"/>
      <c r="M316" s="20"/>
      <c r="N316" s="486"/>
      <c r="O316" s="488"/>
      <c r="P316" s="330"/>
      <c r="Q316" s="452"/>
      <c r="R316" s="452"/>
      <c r="S316" s="452"/>
      <c r="T316" s="452"/>
      <c r="U316" s="332"/>
      <c r="V316" s="453"/>
      <c r="W316" s="310"/>
      <c r="X316" s="475"/>
      <c r="Y316" s="476"/>
      <c r="Z316" s="276">
        <f>V316*X316</f>
        <v>0</v>
      </c>
      <c r="AA316" s="278"/>
      <c r="AB316" s="278"/>
      <c r="AC316" s="279"/>
    </row>
    <row r="317" spans="1:29" ht="12" customHeight="1" thickBot="1">
      <c r="A317" s="516"/>
      <c r="B317" s="517"/>
      <c r="C317" s="517"/>
      <c r="D317" s="517"/>
      <c r="E317" s="518"/>
      <c r="F317" s="552"/>
      <c r="G317" s="553"/>
      <c r="H317" s="553"/>
      <c r="I317" s="553"/>
      <c r="J317" s="553"/>
      <c r="K317" s="553"/>
      <c r="L317" s="554"/>
      <c r="M317" s="20"/>
      <c r="N317" s="487"/>
      <c r="O317" s="489"/>
      <c r="P317" s="333"/>
      <c r="Q317" s="334"/>
      <c r="R317" s="334"/>
      <c r="S317" s="334"/>
      <c r="T317" s="334"/>
      <c r="U317" s="335"/>
      <c r="V317" s="454"/>
      <c r="W317" s="497"/>
      <c r="X317" s="483"/>
      <c r="Y317" s="484"/>
      <c r="Z317" s="313"/>
      <c r="AA317" s="314"/>
      <c r="AB317" s="314"/>
      <c r="AC317" s="315"/>
    </row>
    <row r="318" spans="1:29" ht="12" customHeight="1">
      <c r="A318" s="510" t="s">
        <v>11</v>
      </c>
      <c r="B318" s="511"/>
      <c r="C318" s="511"/>
      <c r="D318" s="511"/>
      <c r="E318" s="512"/>
      <c r="F318" s="519"/>
      <c r="G318" s="520"/>
      <c r="H318" s="520"/>
      <c r="I318" s="520"/>
      <c r="J318" s="520"/>
      <c r="K318" s="520"/>
      <c r="L318" s="521"/>
      <c r="M318" s="20"/>
      <c r="N318" s="486"/>
      <c r="O318" s="488"/>
      <c r="P318" s="330"/>
      <c r="Q318" s="452"/>
      <c r="R318" s="452"/>
      <c r="S318" s="452"/>
      <c r="T318" s="452"/>
      <c r="U318" s="332"/>
      <c r="V318" s="453"/>
      <c r="W318" s="310"/>
      <c r="X318" s="475"/>
      <c r="Y318" s="476"/>
      <c r="Z318" s="276">
        <f>V318*X318</f>
        <v>0</v>
      </c>
      <c r="AA318" s="278"/>
      <c r="AB318" s="278"/>
      <c r="AC318" s="279"/>
    </row>
    <row r="319" spans="1:29" ht="12" customHeight="1">
      <c r="A319" s="513"/>
      <c r="B319" s="514"/>
      <c r="C319" s="514"/>
      <c r="D319" s="514"/>
      <c r="E319" s="515"/>
      <c r="F319" s="522"/>
      <c r="G319" s="523"/>
      <c r="H319" s="523"/>
      <c r="I319" s="523"/>
      <c r="J319" s="523"/>
      <c r="K319" s="523"/>
      <c r="L319" s="524"/>
      <c r="M319" s="20"/>
      <c r="N319" s="487"/>
      <c r="O319" s="489"/>
      <c r="P319" s="333"/>
      <c r="Q319" s="334"/>
      <c r="R319" s="334"/>
      <c r="S319" s="334"/>
      <c r="T319" s="334"/>
      <c r="U319" s="335"/>
      <c r="V319" s="454"/>
      <c r="W319" s="497"/>
      <c r="X319" s="483"/>
      <c r="Y319" s="484"/>
      <c r="Z319" s="313"/>
      <c r="AA319" s="314"/>
      <c r="AB319" s="314"/>
      <c r="AC319" s="315"/>
    </row>
    <row r="320" spans="1:29" ht="12" customHeight="1" thickBot="1">
      <c r="A320" s="516"/>
      <c r="B320" s="517"/>
      <c r="C320" s="517"/>
      <c r="D320" s="517"/>
      <c r="E320" s="518"/>
      <c r="F320" s="525"/>
      <c r="G320" s="526"/>
      <c r="H320" s="526"/>
      <c r="I320" s="526"/>
      <c r="J320" s="526"/>
      <c r="K320" s="526"/>
      <c r="L320" s="527"/>
      <c r="M320" s="20"/>
      <c r="N320" s="486"/>
      <c r="O320" s="488"/>
      <c r="P320" s="330"/>
      <c r="Q320" s="452"/>
      <c r="R320" s="452"/>
      <c r="S320" s="452"/>
      <c r="T320" s="452"/>
      <c r="U320" s="332"/>
      <c r="V320" s="453"/>
      <c r="W320" s="310"/>
      <c r="X320" s="475"/>
      <c r="Y320" s="476"/>
      <c r="Z320" s="276">
        <f>V320*X320</f>
        <v>0</v>
      </c>
      <c r="AA320" s="278"/>
      <c r="AB320" s="278"/>
      <c r="AC320" s="279"/>
    </row>
    <row r="321" spans="1:29" ht="12" customHeight="1" thickBo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487"/>
      <c r="O321" s="489"/>
      <c r="P321" s="333"/>
      <c r="Q321" s="334"/>
      <c r="R321" s="334"/>
      <c r="S321" s="334"/>
      <c r="T321" s="334"/>
      <c r="U321" s="335"/>
      <c r="V321" s="454"/>
      <c r="W321" s="497"/>
      <c r="X321" s="483"/>
      <c r="Y321" s="484"/>
      <c r="Z321" s="313"/>
      <c r="AA321" s="314"/>
      <c r="AB321" s="314"/>
      <c r="AC321" s="315"/>
    </row>
    <row r="322" spans="1:29" s="35" customFormat="1" ht="24" customHeight="1">
      <c r="A322" s="581" t="s">
        <v>12</v>
      </c>
      <c r="B322" s="582"/>
      <c r="C322" s="573" t="s">
        <v>152</v>
      </c>
      <c r="D322" s="574"/>
      <c r="E322" s="574"/>
      <c r="F322" s="574"/>
      <c r="G322" s="574"/>
      <c r="H322" s="575"/>
      <c r="I322" s="503" t="s">
        <v>13</v>
      </c>
      <c r="J322" s="504"/>
      <c r="K322" s="51" t="str">
        <f>IF($D303="","",VLOOKUP($D303,工事名!$B$2:$F$106,5,FALSE))&amp;""</f>
        <v/>
      </c>
      <c r="L322" s="137" t="s">
        <v>35</v>
      </c>
      <c r="M322" s="34"/>
      <c r="N322" s="146"/>
      <c r="O322" s="147"/>
      <c r="P322" s="321"/>
      <c r="Q322" s="322"/>
      <c r="R322" s="322"/>
      <c r="S322" s="322"/>
      <c r="T322" s="322"/>
      <c r="U322" s="323"/>
      <c r="V322" s="148"/>
      <c r="W322" s="149"/>
      <c r="X322" s="456"/>
      <c r="Y322" s="457"/>
      <c r="Z322" s="360">
        <f>V322*X322</f>
        <v>0</v>
      </c>
      <c r="AA322" s="458"/>
      <c r="AB322" s="458"/>
      <c r="AC322" s="459"/>
    </row>
    <row r="323" spans="1:29" s="35" customFormat="1" ht="24" customHeight="1" thickBot="1">
      <c r="A323" s="557" t="s">
        <v>14</v>
      </c>
      <c r="B323" s="558"/>
      <c r="C323" s="540"/>
      <c r="D323" s="541"/>
      <c r="E323" s="541"/>
      <c r="F323" s="542"/>
      <c r="G323" s="540" t="s">
        <v>15</v>
      </c>
      <c r="H323" s="541"/>
      <c r="I323" s="542"/>
      <c r="J323" s="543" t="str">
        <f>IF($D303="","",VLOOKUP($D303,工事名!$B$2:$E$106,4,FALSE))&amp;""</f>
        <v/>
      </c>
      <c r="K323" s="544"/>
      <c r="L323" s="545"/>
      <c r="M323" s="34"/>
      <c r="N323" s="146"/>
      <c r="O323" s="147"/>
      <c r="P323" s="321"/>
      <c r="Q323" s="322"/>
      <c r="R323" s="322"/>
      <c r="S323" s="322"/>
      <c r="T323" s="322"/>
      <c r="U323" s="323"/>
      <c r="V323" s="136"/>
      <c r="W323" s="149"/>
      <c r="X323" s="456"/>
      <c r="Y323" s="457"/>
      <c r="Z323" s="360">
        <f>V323*X323</f>
        <v>0</v>
      </c>
      <c r="AA323" s="458"/>
      <c r="AB323" s="458"/>
      <c r="AC323" s="459"/>
    </row>
    <row r="324" spans="1:29" s="35" customFormat="1" ht="24" customHeight="1">
      <c r="A324" s="581" t="s">
        <v>16</v>
      </c>
      <c r="B324" s="582"/>
      <c r="C324" s="583"/>
      <c r="D324" s="584"/>
      <c r="E324" s="584"/>
      <c r="F324" s="585"/>
      <c r="G324" s="586" t="s">
        <v>18</v>
      </c>
      <c r="H324" s="584"/>
      <c r="I324" s="584"/>
      <c r="J324" s="584"/>
      <c r="K324" s="584"/>
      <c r="L324" s="585"/>
      <c r="M324" s="34"/>
      <c r="N324" s="146"/>
      <c r="O324" s="147"/>
      <c r="P324" s="321"/>
      <c r="Q324" s="322"/>
      <c r="R324" s="322"/>
      <c r="S324" s="322"/>
      <c r="T324" s="322"/>
      <c r="U324" s="323"/>
      <c r="V324" s="148"/>
      <c r="W324" s="149"/>
      <c r="X324" s="456"/>
      <c r="Y324" s="457"/>
      <c r="Z324" s="360">
        <f>V324*X324</f>
        <v>0</v>
      </c>
      <c r="AA324" s="458"/>
      <c r="AB324" s="458"/>
      <c r="AC324" s="459"/>
    </row>
    <row r="325" spans="1:29" s="35" customFormat="1" ht="24" customHeight="1" thickBot="1">
      <c r="A325" s="557" t="s">
        <v>17</v>
      </c>
      <c r="B325" s="558"/>
      <c r="C325" s="540"/>
      <c r="D325" s="541"/>
      <c r="E325" s="541"/>
      <c r="F325" s="588"/>
      <c r="G325" s="589" t="s">
        <v>19</v>
      </c>
      <c r="H325" s="541"/>
      <c r="I325" s="541"/>
      <c r="J325" s="541"/>
      <c r="K325" s="541"/>
      <c r="L325" s="588"/>
      <c r="M325" s="34"/>
      <c r="N325" s="146"/>
      <c r="O325" s="147"/>
      <c r="P325" s="321"/>
      <c r="Q325" s="322"/>
      <c r="R325" s="322"/>
      <c r="S325" s="322"/>
      <c r="T325" s="322"/>
      <c r="U325" s="323"/>
      <c r="V325" s="148"/>
      <c r="W325" s="149"/>
      <c r="X325" s="456"/>
      <c r="Y325" s="457"/>
      <c r="Z325" s="360">
        <f>V325*X325</f>
        <v>0</v>
      </c>
      <c r="AA325" s="458"/>
      <c r="AB325" s="458"/>
      <c r="AC325" s="459"/>
    </row>
    <row r="326" spans="1:29" s="35" customFormat="1" ht="12" customHeight="1" thickBo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486"/>
      <c r="O326" s="488"/>
      <c r="P326" s="330"/>
      <c r="Q326" s="452"/>
      <c r="R326" s="452"/>
      <c r="S326" s="452"/>
      <c r="T326" s="452"/>
      <c r="U326" s="332"/>
      <c r="V326" s="453"/>
      <c r="W326" s="481"/>
      <c r="X326" s="475"/>
      <c r="Y326" s="476"/>
      <c r="Z326" s="276">
        <f>V326*X326</f>
        <v>0</v>
      </c>
      <c r="AA326" s="278"/>
      <c r="AB326" s="278"/>
      <c r="AC326" s="279"/>
    </row>
    <row r="327" spans="1:29" s="35" customFormat="1" ht="12" customHeight="1">
      <c r="A327" s="576" t="s">
        <v>20</v>
      </c>
      <c r="B327" s="577"/>
      <c r="C327" s="577"/>
      <c r="D327" s="577"/>
      <c r="E327" s="577"/>
      <c r="F327" s="578"/>
      <c r="G327" s="579" t="s">
        <v>21</v>
      </c>
      <c r="H327" s="577"/>
      <c r="I327" s="577"/>
      <c r="J327" s="577"/>
      <c r="K327" s="577"/>
      <c r="L327" s="580"/>
      <c r="M327" s="34"/>
      <c r="N327" s="487"/>
      <c r="O327" s="489"/>
      <c r="P327" s="333"/>
      <c r="Q327" s="334"/>
      <c r="R327" s="334"/>
      <c r="S327" s="334"/>
      <c r="T327" s="334"/>
      <c r="U327" s="335"/>
      <c r="V327" s="454"/>
      <c r="W327" s="482"/>
      <c r="X327" s="483"/>
      <c r="Y327" s="484"/>
      <c r="Z327" s="313"/>
      <c r="AA327" s="314"/>
      <c r="AB327" s="314"/>
      <c r="AC327" s="315"/>
    </row>
    <row r="328" spans="1:29" s="35" customFormat="1" ht="24" customHeight="1">
      <c r="A328" s="36"/>
      <c r="B328" s="37"/>
      <c r="C328" s="37"/>
      <c r="D328" s="37"/>
      <c r="E328" s="37"/>
      <c r="F328" s="38"/>
      <c r="G328" s="37"/>
      <c r="H328" s="37"/>
      <c r="I328" s="37"/>
      <c r="J328" s="37"/>
      <c r="K328" s="37"/>
      <c r="L328" s="39"/>
      <c r="M328" s="34"/>
      <c r="N328" s="146"/>
      <c r="O328" s="147"/>
      <c r="P328" s="321"/>
      <c r="Q328" s="322"/>
      <c r="R328" s="322"/>
      <c r="S328" s="322"/>
      <c r="T328" s="322"/>
      <c r="U328" s="323"/>
      <c r="V328" s="148"/>
      <c r="W328" s="123"/>
      <c r="X328" s="456"/>
      <c r="Y328" s="457"/>
      <c r="Z328" s="326">
        <f>V328*X328</f>
        <v>0</v>
      </c>
      <c r="AA328" s="479"/>
      <c r="AB328" s="479"/>
      <c r="AC328" s="480"/>
    </row>
    <row r="329" spans="1:29" s="35" customFormat="1" ht="12" customHeight="1" thickBot="1">
      <c r="A329" s="40"/>
      <c r="B329" s="41"/>
      <c r="C329" s="41"/>
      <c r="D329" s="41"/>
      <c r="E329" s="41"/>
      <c r="F329" s="42"/>
      <c r="G329" s="41"/>
      <c r="H329" s="41"/>
      <c r="I329" s="41"/>
      <c r="J329" s="41"/>
      <c r="K329" s="41"/>
      <c r="L329" s="43"/>
      <c r="M329" s="34"/>
      <c r="N329" s="465"/>
      <c r="O329" s="467"/>
      <c r="P329" s="301" t="s">
        <v>34</v>
      </c>
      <c r="Q329" s="469"/>
      <c r="R329" s="469"/>
      <c r="S329" s="469"/>
      <c r="T329" s="469"/>
      <c r="U329" s="303"/>
      <c r="V329" s="308"/>
      <c r="W329" s="310"/>
      <c r="X329" s="475"/>
      <c r="Y329" s="476"/>
      <c r="Z329" s="276">
        <f>SUM(Z310:AC328)</f>
        <v>0</v>
      </c>
      <c r="AA329" s="278"/>
      <c r="AB329" s="278"/>
      <c r="AC329" s="279"/>
    </row>
    <row r="330" spans="1:29" s="35" customFormat="1" ht="12" customHeight="1" thickBo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466"/>
      <c r="O330" s="468"/>
      <c r="P330" s="470"/>
      <c r="Q330" s="471"/>
      <c r="R330" s="471"/>
      <c r="S330" s="471"/>
      <c r="T330" s="471"/>
      <c r="U330" s="472"/>
      <c r="V330" s="473"/>
      <c r="W330" s="474"/>
      <c r="X330" s="477"/>
      <c r="Y330" s="478"/>
      <c r="Z330" s="280"/>
      <c r="AA330" s="281"/>
      <c r="AB330" s="281"/>
      <c r="AC330" s="282"/>
    </row>
    <row r="331" spans="1:29" s="35" customFormat="1" ht="24" customHeight="1" thickBot="1">
      <c r="A331" s="592" t="s">
        <v>22</v>
      </c>
      <c r="B331" s="559" t="str">
        <f>IF(基本入力!$B$15=0,"",基本入力!$B$15)</f>
        <v>銀行名、支店名を入力してください。</v>
      </c>
      <c r="C331" s="560"/>
      <c r="D331" s="560"/>
      <c r="E331" s="560"/>
      <c r="F331" s="560"/>
      <c r="G331" s="560"/>
      <c r="H331" s="561"/>
      <c r="I331" s="44" t="str">
        <f>基本入力!$B$17</f>
        <v>当座または普通</v>
      </c>
      <c r="J331" s="562" t="str">
        <f>IF(基本入力!$B$19=0,"",基本入力!$B$19)</f>
        <v>口座番号入力</v>
      </c>
      <c r="K331" s="562"/>
      <c r="L331" s="563"/>
      <c r="M331" s="34"/>
      <c r="N331" s="498" t="s">
        <v>3</v>
      </c>
      <c r="O331" s="499"/>
      <c r="P331" s="500"/>
      <c r="Q331" s="501">
        <v>0.1</v>
      </c>
      <c r="R331" s="502"/>
      <c r="S331" s="505">
        <f>IFERROR(ROUND(Z329*Q331,0),"")</f>
        <v>0</v>
      </c>
      <c r="T331" s="506"/>
      <c r="U331" s="564" t="s">
        <v>33</v>
      </c>
      <c r="V331" s="564"/>
      <c r="W331" s="565"/>
      <c r="X331" s="566">
        <f>IFERROR(Z329+S331,"")</f>
        <v>0</v>
      </c>
      <c r="Y331" s="567"/>
      <c r="Z331" s="567"/>
      <c r="AA331" s="567"/>
      <c r="AB331" s="567"/>
      <c r="AC331" s="568"/>
    </row>
    <row r="332" spans="1:29" s="35" customFormat="1">
      <c r="A332" s="593"/>
      <c r="B332" s="45" t="s">
        <v>36</v>
      </c>
      <c r="C332" s="569" t="str">
        <f>基本入力!$B$23</f>
        <v>口座名を入力してください。</v>
      </c>
      <c r="D332" s="569"/>
      <c r="E332" s="569"/>
      <c r="F332" s="569"/>
      <c r="G332" s="569"/>
      <c r="H332" s="569"/>
      <c r="I332" s="569"/>
      <c r="J332" s="569"/>
      <c r="K332" s="569"/>
      <c r="L332" s="570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46"/>
      <c r="Y332" s="34"/>
      <c r="Z332" s="34"/>
      <c r="AA332" s="34"/>
      <c r="AB332" s="34"/>
      <c r="AC332" s="34"/>
    </row>
    <row r="333" spans="1:29" s="35" customFormat="1" ht="10.8" customHeight="1">
      <c r="A333" s="593"/>
      <c r="B333" s="599" t="s">
        <v>26</v>
      </c>
      <c r="C333" s="601" t="str">
        <f>基本入力!$B$21&amp;"　"&amp;IF(基本入力!$F$21=0,"",基本入力!$F$21)</f>
        <v>御社名を正式名称で入力してください。　</v>
      </c>
      <c r="D333" s="601"/>
      <c r="E333" s="601"/>
      <c r="F333" s="601"/>
      <c r="G333" s="601"/>
      <c r="H333" s="601" t="str">
        <f>IF(基本入力!$E$21=0,"",基本入力!$E$21)</f>
        <v/>
      </c>
      <c r="I333" s="601"/>
      <c r="J333" s="601"/>
      <c r="K333" s="601"/>
      <c r="L333" s="602"/>
      <c r="M333" s="34"/>
      <c r="N333" s="34"/>
      <c r="O333" s="34"/>
      <c r="P333" s="34"/>
      <c r="Q333" s="34"/>
      <c r="R333" s="571"/>
      <c r="S333" s="571"/>
      <c r="T333" s="172" t="s">
        <v>147</v>
      </c>
      <c r="U333" s="172" t="s">
        <v>148</v>
      </c>
      <c r="V333" s="172" t="s">
        <v>148</v>
      </c>
      <c r="W333" s="172" t="s">
        <v>149</v>
      </c>
      <c r="X333" s="172"/>
      <c r="Y333" s="461" t="s">
        <v>150</v>
      </c>
      <c r="Z333" s="462"/>
      <c r="AA333" s="463" t="s">
        <v>151</v>
      </c>
      <c r="AB333" s="464"/>
      <c r="AC333" s="462"/>
    </row>
    <row r="334" spans="1:29" s="35" customFormat="1" ht="6.6" customHeight="1">
      <c r="A334" s="594"/>
      <c r="B334" s="600"/>
      <c r="C334" s="603"/>
      <c r="D334" s="603"/>
      <c r="E334" s="603"/>
      <c r="F334" s="603"/>
      <c r="G334" s="603"/>
      <c r="H334" s="603"/>
      <c r="I334" s="603"/>
      <c r="J334" s="603"/>
      <c r="K334" s="603"/>
      <c r="L334" s="604"/>
      <c r="M334" s="34"/>
      <c r="N334" s="34"/>
      <c r="O334" s="34"/>
      <c r="P334" s="34"/>
      <c r="Q334" s="34"/>
      <c r="R334" s="571"/>
      <c r="S334" s="571"/>
      <c r="T334" s="605"/>
      <c r="U334" s="605"/>
      <c r="V334" s="605"/>
      <c r="W334" s="605"/>
      <c r="X334" s="605"/>
      <c r="Y334" s="608"/>
      <c r="Z334" s="609"/>
      <c r="AA334" s="608"/>
      <c r="AB334" s="614"/>
      <c r="AC334" s="609"/>
    </row>
    <row r="335" spans="1:29" s="35" customForma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571"/>
      <c r="S335" s="571"/>
      <c r="T335" s="606"/>
      <c r="U335" s="606"/>
      <c r="V335" s="606"/>
      <c r="W335" s="606"/>
      <c r="X335" s="606"/>
      <c r="Y335" s="610"/>
      <c r="Z335" s="611"/>
      <c r="AA335" s="610"/>
      <c r="AB335" s="615"/>
      <c r="AC335" s="611"/>
    </row>
    <row r="336" spans="1:29" ht="20.25" customHeight="1">
      <c r="A336" s="47" t="s">
        <v>27</v>
      </c>
      <c r="B336" s="47"/>
      <c r="C336" s="47" t="str">
        <f>IF(Q331=0.08,"消費税率は経過措置適用による","")</f>
        <v/>
      </c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572"/>
      <c r="S336" s="572"/>
      <c r="T336" s="607"/>
      <c r="U336" s="607"/>
      <c r="V336" s="607"/>
      <c r="W336" s="607"/>
      <c r="X336" s="607"/>
      <c r="Y336" s="612"/>
      <c r="Z336" s="613"/>
      <c r="AA336" s="612"/>
      <c r="AB336" s="616"/>
      <c r="AC336" s="613"/>
    </row>
    <row r="337" spans="1:41" ht="3.6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</row>
    <row r="338" spans="1:41" ht="14.4" customHeight="1">
      <c r="A338" s="509" t="s">
        <v>120</v>
      </c>
      <c r="B338" s="509"/>
      <c r="C338" s="509"/>
      <c r="D338" s="20"/>
      <c r="E338" s="20"/>
      <c r="F338" s="20"/>
      <c r="G338" s="20"/>
      <c r="H338" s="20"/>
      <c r="I338" s="20"/>
      <c r="J338" s="20"/>
      <c r="K338" s="20"/>
      <c r="L338" s="20"/>
      <c r="M338" s="590" t="s">
        <v>4</v>
      </c>
      <c r="N338" s="590"/>
      <c r="O338" s="590"/>
      <c r="P338" s="590"/>
      <c r="Q338" s="590"/>
      <c r="R338" s="590"/>
      <c r="S338" s="590"/>
      <c r="T338" s="590"/>
      <c r="U338" s="20"/>
      <c r="V338" s="20"/>
      <c r="W338" s="21" t="s">
        <v>25</v>
      </c>
      <c r="X338" s="460" t="str">
        <f>IF($D345="","",VLOOKUP($D345,工事名!$B$2:$D$106,3,FALSE))</f>
        <v/>
      </c>
      <c r="Y338" s="460"/>
      <c r="Z338" s="460"/>
      <c r="AA338" s="460"/>
      <c r="AB338" s="460"/>
      <c r="AC338" s="460"/>
    </row>
    <row r="339" spans="1:41" ht="14.4" customHeight="1" thickBo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591"/>
      <c r="N339" s="591"/>
      <c r="O339" s="591"/>
      <c r="P339" s="591"/>
      <c r="Q339" s="591"/>
      <c r="R339" s="591"/>
      <c r="S339" s="591"/>
      <c r="T339" s="591"/>
      <c r="U339" s="23"/>
      <c r="V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</row>
    <row r="340" spans="1:41" ht="13.2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555"/>
      <c r="N340" s="555"/>
      <c r="O340" s="555"/>
      <c r="P340" s="555"/>
      <c r="Q340" s="555"/>
      <c r="R340" s="555"/>
      <c r="S340" s="555"/>
      <c r="T340" s="555"/>
      <c r="U340" s="20"/>
      <c r="V340" s="20"/>
      <c r="W340" s="20"/>
      <c r="X340" s="20"/>
      <c r="Y340" s="20"/>
      <c r="AA340" s="455" t="s">
        <v>81</v>
      </c>
      <c r="AB340" s="455"/>
      <c r="AC340" s="455"/>
    </row>
    <row r="341" spans="1:41" ht="12" customHeight="1">
      <c r="A341" s="587" t="s">
        <v>5</v>
      </c>
      <c r="B341" s="587"/>
      <c r="C341" s="587"/>
      <c r="D341" s="587"/>
      <c r="E341" s="587"/>
      <c r="F341" s="587"/>
      <c r="G341" s="587"/>
      <c r="H341" s="587"/>
      <c r="I341" s="587"/>
      <c r="J341" s="587"/>
      <c r="K341" s="587"/>
      <c r="L341" s="587"/>
      <c r="M341" s="556"/>
      <c r="N341" s="556"/>
      <c r="O341" s="556"/>
      <c r="P341" s="556"/>
      <c r="Q341" s="556"/>
      <c r="R341" s="556"/>
      <c r="S341" s="556"/>
      <c r="T341" s="556"/>
      <c r="U341" s="507" t="s">
        <v>37</v>
      </c>
      <c r="V341" s="631" t="str">
        <f>IF(基本入力!$B$3=0,"",基本入力!$B$3)</f>
        <v>住所を入力してください。</v>
      </c>
      <c r="W341" s="631"/>
      <c r="X341" s="631"/>
      <c r="Y341" s="631"/>
      <c r="Z341" s="631"/>
      <c r="AA341" s="631"/>
      <c r="AB341" s="165"/>
      <c r="AC341" s="24"/>
    </row>
    <row r="342" spans="1:41" ht="12" customHeight="1">
      <c r="A342" s="587"/>
      <c r="B342" s="587"/>
      <c r="C342" s="587"/>
      <c r="D342" s="587"/>
      <c r="E342" s="587"/>
      <c r="F342" s="587"/>
      <c r="G342" s="587"/>
      <c r="H342" s="587"/>
      <c r="I342" s="587"/>
      <c r="J342" s="587"/>
      <c r="K342" s="587"/>
      <c r="L342" s="587"/>
      <c r="M342" s="20"/>
      <c r="N342" s="20"/>
      <c r="O342" s="20"/>
      <c r="P342" s="20"/>
      <c r="Q342" s="20"/>
      <c r="R342" s="20"/>
      <c r="S342" s="20"/>
      <c r="T342" s="20"/>
      <c r="U342" s="508"/>
      <c r="V342" s="632"/>
      <c r="W342" s="632"/>
      <c r="X342" s="632"/>
      <c r="Y342" s="632"/>
      <c r="Z342" s="632"/>
      <c r="AA342" s="632"/>
      <c r="AB342" s="143"/>
      <c r="AC342" s="25"/>
    </row>
    <row r="343" spans="1:41" ht="12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508" t="s">
        <v>38</v>
      </c>
      <c r="V343" s="496" t="str">
        <f>IF(基本入力!$B$5=0,"",基本入力!$B$5)</f>
        <v>御社名を正式名称で入力してください。</v>
      </c>
      <c r="W343" s="496"/>
      <c r="X343" s="496"/>
      <c r="Y343" s="496"/>
      <c r="Z343" s="496"/>
      <c r="AA343" s="496"/>
      <c r="AB343" s="496"/>
      <c r="AC343" s="26"/>
    </row>
    <row r="344" spans="1:41" ht="12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508"/>
      <c r="V344" s="496"/>
      <c r="W344" s="496"/>
      <c r="X344" s="496"/>
      <c r="Y344" s="496"/>
      <c r="Z344" s="496"/>
      <c r="AA344" s="496"/>
      <c r="AB344" s="496"/>
      <c r="AC344" s="26"/>
    </row>
    <row r="345" spans="1:41" ht="12" customHeight="1">
      <c r="A345" s="20"/>
      <c r="B345" s="595" t="s">
        <v>0</v>
      </c>
      <c r="C345" s="595"/>
      <c r="D345" s="633"/>
      <c r="E345" s="633"/>
      <c r="F345" s="633"/>
      <c r="G345" s="633"/>
      <c r="H345" s="633"/>
      <c r="I345" s="595" t="s">
        <v>7</v>
      </c>
      <c r="J345" s="20"/>
      <c r="K345" s="20"/>
      <c r="L345" s="20"/>
      <c r="M345" s="20"/>
      <c r="N345" s="20"/>
      <c r="O345" s="20"/>
      <c r="P345" s="20"/>
      <c r="Q345" s="450" t="str">
        <f>IF(基本入力!$B$13=0,"",基本入力!$B$13)</f>
        <v>000000</v>
      </c>
      <c r="R345" s="450"/>
      <c r="T345" s="52"/>
      <c r="U345" s="508"/>
      <c r="V345" s="496"/>
      <c r="W345" s="496"/>
      <c r="X345" s="496"/>
      <c r="Y345" s="496"/>
      <c r="Z345" s="496"/>
      <c r="AA345" s="496"/>
      <c r="AB345" s="496"/>
      <c r="AC345" s="26"/>
    </row>
    <row r="346" spans="1:41" ht="12" customHeight="1" thickBot="1">
      <c r="A346" s="20"/>
      <c r="B346" s="596"/>
      <c r="C346" s="596"/>
      <c r="D346" s="634"/>
      <c r="E346" s="634"/>
      <c r="F346" s="634"/>
      <c r="G346" s="634"/>
      <c r="H346" s="634"/>
      <c r="I346" s="596"/>
      <c r="J346" s="20"/>
      <c r="K346" s="20"/>
      <c r="L346" s="20"/>
      <c r="M346" s="20"/>
      <c r="N346" s="20"/>
      <c r="O346" s="20"/>
      <c r="P346" s="144" t="s">
        <v>140</v>
      </c>
      <c r="Q346" s="451"/>
      <c r="R346" s="451"/>
      <c r="T346" s="52"/>
      <c r="U346" s="142"/>
      <c r="V346" s="485" t="str">
        <f>IF(基本入力!$B$7=0,"",基本入力!$B$7)</f>
        <v>御社の代表取締役社長を入力してください。</v>
      </c>
      <c r="W346" s="485"/>
      <c r="X346" s="485"/>
      <c r="Y346" s="485"/>
      <c r="Z346" s="485"/>
      <c r="AA346" s="485"/>
      <c r="AB346" s="145"/>
      <c r="AC346" s="28"/>
    </row>
    <row r="347" spans="1:41" ht="12" customHeight="1">
      <c r="A347" s="20"/>
      <c r="B347" s="29"/>
      <c r="C347" s="29"/>
      <c r="D347" s="29"/>
      <c r="E347" s="139"/>
      <c r="F347" s="139"/>
      <c r="G347" s="139"/>
      <c r="H347" s="139"/>
      <c r="I347" s="29"/>
      <c r="J347" s="20"/>
      <c r="K347" s="20"/>
      <c r="L347" s="20"/>
      <c r="M347" s="20"/>
      <c r="N347" s="20"/>
      <c r="O347" s="20"/>
      <c r="P347" s="20"/>
      <c r="Q347" s="20"/>
      <c r="R347" s="20"/>
      <c r="T347" s="20"/>
      <c r="U347" s="142"/>
      <c r="V347" s="485"/>
      <c r="W347" s="485"/>
      <c r="X347" s="485"/>
      <c r="Y347" s="485"/>
      <c r="Z347" s="485"/>
      <c r="AA347" s="485"/>
      <c r="AB347" s="145"/>
      <c r="AC347" s="28"/>
    </row>
    <row r="348" spans="1:41" ht="12" customHeight="1">
      <c r="A348" s="20"/>
      <c r="B348" s="595" t="s">
        <v>6</v>
      </c>
      <c r="C348" s="595"/>
      <c r="D348" s="597" t="str">
        <f>IF($D345="","",VLOOKUP($D345,工事名!$B$2:$C$106,2,FALSE))</f>
        <v/>
      </c>
      <c r="E348" s="597"/>
      <c r="F348" s="597"/>
      <c r="G348" s="597"/>
      <c r="H348" s="597"/>
      <c r="I348" s="597"/>
      <c r="J348" s="597"/>
      <c r="K348" s="597"/>
      <c r="L348" s="597"/>
      <c r="M348" s="597"/>
      <c r="N348" s="597"/>
      <c r="O348" s="597"/>
      <c r="P348" s="597"/>
      <c r="Q348" s="597"/>
      <c r="R348" s="597"/>
      <c r="S348" s="597"/>
      <c r="T348" s="20"/>
      <c r="U348" s="490" t="s">
        <v>23</v>
      </c>
      <c r="V348" s="492" t="str">
        <f>IF(基本入力!$B$9=0,"",基本入力!$B$9)</f>
        <v>電話番号入力</v>
      </c>
      <c r="W348" s="492"/>
      <c r="X348" s="494" t="s">
        <v>24</v>
      </c>
      <c r="Y348" s="492" t="str">
        <f>IF(基本入力!$B$11=0,"",基本入力!$B$11)</f>
        <v>FAX番号入力</v>
      </c>
      <c r="Z348" s="492"/>
      <c r="AA348" s="492"/>
      <c r="AB348" s="492"/>
      <c r="AC348" s="140"/>
    </row>
    <row r="349" spans="1:41" ht="12" customHeight="1" thickBot="1">
      <c r="A349" s="20"/>
      <c r="B349" s="596"/>
      <c r="C349" s="596"/>
      <c r="D349" s="598"/>
      <c r="E349" s="598"/>
      <c r="F349" s="598"/>
      <c r="G349" s="598"/>
      <c r="H349" s="598"/>
      <c r="I349" s="598"/>
      <c r="J349" s="598"/>
      <c r="K349" s="598"/>
      <c r="L349" s="598"/>
      <c r="M349" s="598"/>
      <c r="N349" s="598"/>
      <c r="O349" s="598"/>
      <c r="P349" s="598"/>
      <c r="Q349" s="598"/>
      <c r="R349" s="598"/>
      <c r="S349" s="598"/>
      <c r="T349" s="20"/>
      <c r="U349" s="491"/>
      <c r="V349" s="493"/>
      <c r="W349" s="493"/>
      <c r="X349" s="495"/>
      <c r="Y349" s="493"/>
      <c r="Z349" s="493"/>
      <c r="AA349" s="493"/>
      <c r="AB349" s="493"/>
      <c r="AC349" s="141"/>
    </row>
    <row r="350" spans="1:41" ht="12" customHeight="1" thickBo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</row>
    <row r="351" spans="1:41" ht="12" customHeight="1">
      <c r="A351" s="510" t="s">
        <v>115</v>
      </c>
      <c r="B351" s="511"/>
      <c r="C351" s="511"/>
      <c r="D351" s="511"/>
      <c r="E351" s="512"/>
      <c r="F351" s="620"/>
      <c r="G351" s="621"/>
      <c r="H351" s="621"/>
      <c r="I351" s="621"/>
      <c r="J351" s="621"/>
      <c r="K351" s="621"/>
      <c r="L351" s="622"/>
      <c r="M351" s="31"/>
      <c r="N351" s="626" t="s">
        <v>28</v>
      </c>
      <c r="O351" s="627"/>
      <c r="P351" s="628" t="s">
        <v>30</v>
      </c>
      <c r="Q351" s="629"/>
      <c r="R351" s="629"/>
      <c r="S351" s="629"/>
      <c r="T351" s="629"/>
      <c r="U351" s="630"/>
      <c r="V351" s="138" t="s">
        <v>2</v>
      </c>
      <c r="W351" s="138" t="s">
        <v>29</v>
      </c>
      <c r="X351" s="579" t="s">
        <v>31</v>
      </c>
      <c r="Y351" s="578"/>
      <c r="Z351" s="579" t="s">
        <v>32</v>
      </c>
      <c r="AA351" s="577"/>
      <c r="AB351" s="577"/>
      <c r="AC351" s="580"/>
    </row>
    <row r="352" spans="1:41" ht="12" customHeight="1">
      <c r="A352" s="513"/>
      <c r="B352" s="514"/>
      <c r="C352" s="514"/>
      <c r="D352" s="514"/>
      <c r="E352" s="515"/>
      <c r="F352" s="534"/>
      <c r="G352" s="535"/>
      <c r="H352" s="535"/>
      <c r="I352" s="535"/>
      <c r="J352" s="535"/>
      <c r="K352" s="535"/>
      <c r="L352" s="536"/>
      <c r="M352" s="31"/>
      <c r="N352" s="486"/>
      <c r="O352" s="488"/>
      <c r="P352" s="330" t="s">
        <v>121</v>
      </c>
      <c r="Q352" s="452"/>
      <c r="R352" s="452"/>
      <c r="S352" s="452"/>
      <c r="T352" s="452"/>
      <c r="U352" s="332"/>
      <c r="V352" s="453"/>
      <c r="W352" s="481" t="s">
        <v>122</v>
      </c>
      <c r="X352" s="475"/>
      <c r="Y352" s="476"/>
      <c r="Z352" s="276">
        <f>V352*X352</f>
        <v>0</v>
      </c>
      <c r="AA352" s="278"/>
      <c r="AB352" s="278"/>
      <c r="AC352" s="279"/>
    </row>
    <row r="353" spans="1:29" ht="12" customHeight="1">
      <c r="A353" s="617"/>
      <c r="B353" s="618"/>
      <c r="C353" s="618"/>
      <c r="D353" s="618"/>
      <c r="E353" s="619"/>
      <c r="F353" s="623"/>
      <c r="G353" s="624"/>
      <c r="H353" s="624"/>
      <c r="I353" s="624"/>
      <c r="J353" s="624"/>
      <c r="K353" s="624"/>
      <c r="L353" s="625"/>
      <c r="M353" s="31"/>
      <c r="N353" s="487"/>
      <c r="O353" s="489"/>
      <c r="P353" s="333"/>
      <c r="Q353" s="334"/>
      <c r="R353" s="334"/>
      <c r="S353" s="334"/>
      <c r="T353" s="334"/>
      <c r="U353" s="335"/>
      <c r="V353" s="454"/>
      <c r="W353" s="482"/>
      <c r="X353" s="483"/>
      <c r="Y353" s="484"/>
      <c r="Z353" s="313"/>
      <c r="AA353" s="314"/>
      <c r="AB353" s="314"/>
      <c r="AC353" s="315"/>
    </row>
    <row r="354" spans="1:29" ht="12" customHeight="1">
      <c r="A354" s="528" t="s">
        <v>8</v>
      </c>
      <c r="B354" s="529"/>
      <c r="C354" s="529"/>
      <c r="D354" s="529"/>
      <c r="E354" s="530"/>
      <c r="F354" s="531"/>
      <c r="G354" s="532"/>
      <c r="H354" s="532"/>
      <c r="I354" s="532"/>
      <c r="J354" s="532"/>
      <c r="K354" s="532"/>
      <c r="L354" s="533"/>
      <c r="M354" s="20"/>
      <c r="N354" s="486"/>
      <c r="O354" s="488"/>
      <c r="P354" s="330"/>
      <c r="Q354" s="452"/>
      <c r="R354" s="452"/>
      <c r="S354" s="452"/>
      <c r="T354" s="452"/>
      <c r="U354" s="332"/>
      <c r="V354" s="453"/>
      <c r="W354" s="310"/>
      <c r="X354" s="475"/>
      <c r="Y354" s="476"/>
      <c r="Z354" s="276">
        <f>V354*X354</f>
        <v>0</v>
      </c>
      <c r="AA354" s="278"/>
      <c r="AB354" s="278"/>
      <c r="AC354" s="279"/>
    </row>
    <row r="355" spans="1:29" ht="12" customHeight="1">
      <c r="A355" s="513"/>
      <c r="B355" s="514"/>
      <c r="C355" s="514"/>
      <c r="D355" s="514"/>
      <c r="E355" s="515"/>
      <c r="F355" s="534"/>
      <c r="G355" s="535"/>
      <c r="H355" s="535"/>
      <c r="I355" s="535"/>
      <c r="J355" s="535"/>
      <c r="K355" s="535"/>
      <c r="L355" s="536"/>
      <c r="M355" s="20"/>
      <c r="N355" s="487"/>
      <c r="O355" s="489"/>
      <c r="P355" s="333"/>
      <c r="Q355" s="334"/>
      <c r="R355" s="334"/>
      <c r="S355" s="334"/>
      <c r="T355" s="334"/>
      <c r="U355" s="335"/>
      <c r="V355" s="454"/>
      <c r="W355" s="497"/>
      <c r="X355" s="483"/>
      <c r="Y355" s="484"/>
      <c r="Z355" s="313"/>
      <c r="AA355" s="314"/>
      <c r="AB355" s="314"/>
      <c r="AC355" s="315"/>
    </row>
    <row r="356" spans="1:29" ht="12" customHeight="1" thickBot="1">
      <c r="A356" s="516"/>
      <c r="B356" s="517"/>
      <c r="C356" s="517"/>
      <c r="D356" s="517"/>
      <c r="E356" s="518"/>
      <c r="F356" s="537"/>
      <c r="G356" s="538"/>
      <c r="H356" s="538"/>
      <c r="I356" s="538"/>
      <c r="J356" s="538"/>
      <c r="K356" s="538"/>
      <c r="L356" s="539"/>
      <c r="M356" s="20"/>
      <c r="N356" s="486"/>
      <c r="O356" s="488"/>
      <c r="P356" s="330"/>
      <c r="Q356" s="452"/>
      <c r="R356" s="452"/>
      <c r="S356" s="452"/>
      <c r="T356" s="452"/>
      <c r="U356" s="332"/>
      <c r="V356" s="453"/>
      <c r="W356" s="310"/>
      <c r="X356" s="475"/>
      <c r="Y356" s="476"/>
      <c r="Z356" s="276">
        <f>V356*X356</f>
        <v>0</v>
      </c>
      <c r="AA356" s="278"/>
      <c r="AB356" s="278"/>
      <c r="AC356" s="279"/>
    </row>
    <row r="357" spans="1:29" ht="12" customHeight="1">
      <c r="A357" s="510" t="s">
        <v>10</v>
      </c>
      <c r="B357" s="511"/>
      <c r="C357" s="511"/>
      <c r="D357" s="511"/>
      <c r="E357" s="512"/>
      <c r="F357" s="546">
        <f>X373</f>
        <v>0</v>
      </c>
      <c r="G357" s="547"/>
      <c r="H357" s="547"/>
      <c r="I357" s="547"/>
      <c r="J357" s="547"/>
      <c r="K357" s="547"/>
      <c r="L357" s="548"/>
      <c r="M357" s="20"/>
      <c r="N357" s="487"/>
      <c r="O357" s="489"/>
      <c r="P357" s="333"/>
      <c r="Q357" s="334"/>
      <c r="R357" s="334"/>
      <c r="S357" s="334"/>
      <c r="T357" s="334"/>
      <c r="U357" s="335"/>
      <c r="V357" s="454"/>
      <c r="W357" s="497"/>
      <c r="X357" s="483"/>
      <c r="Y357" s="484"/>
      <c r="Z357" s="313"/>
      <c r="AA357" s="314"/>
      <c r="AB357" s="314"/>
      <c r="AC357" s="315"/>
    </row>
    <row r="358" spans="1:29" ht="12" customHeight="1">
      <c r="A358" s="513"/>
      <c r="B358" s="514"/>
      <c r="C358" s="514"/>
      <c r="D358" s="514"/>
      <c r="E358" s="515"/>
      <c r="F358" s="549"/>
      <c r="G358" s="550"/>
      <c r="H358" s="550"/>
      <c r="I358" s="550"/>
      <c r="J358" s="550"/>
      <c r="K358" s="550"/>
      <c r="L358" s="551"/>
      <c r="M358" s="20"/>
      <c r="N358" s="486"/>
      <c r="O358" s="488"/>
      <c r="P358" s="330"/>
      <c r="Q358" s="452"/>
      <c r="R358" s="452"/>
      <c r="S358" s="452"/>
      <c r="T358" s="452"/>
      <c r="U358" s="332"/>
      <c r="V358" s="453"/>
      <c r="W358" s="310"/>
      <c r="X358" s="475"/>
      <c r="Y358" s="476"/>
      <c r="Z358" s="276">
        <f>V358*X358</f>
        <v>0</v>
      </c>
      <c r="AA358" s="278"/>
      <c r="AB358" s="278"/>
      <c r="AC358" s="279"/>
    </row>
    <row r="359" spans="1:29" ht="12" customHeight="1" thickBot="1">
      <c r="A359" s="516"/>
      <c r="B359" s="517"/>
      <c r="C359" s="517"/>
      <c r="D359" s="517"/>
      <c r="E359" s="518"/>
      <c r="F359" s="552"/>
      <c r="G359" s="553"/>
      <c r="H359" s="553"/>
      <c r="I359" s="553"/>
      <c r="J359" s="553"/>
      <c r="K359" s="553"/>
      <c r="L359" s="554"/>
      <c r="M359" s="20"/>
      <c r="N359" s="487"/>
      <c r="O359" s="489"/>
      <c r="P359" s="333"/>
      <c r="Q359" s="334"/>
      <c r="R359" s="334"/>
      <c r="S359" s="334"/>
      <c r="T359" s="334"/>
      <c r="U359" s="335"/>
      <c r="V359" s="454"/>
      <c r="W359" s="497"/>
      <c r="X359" s="483"/>
      <c r="Y359" s="484"/>
      <c r="Z359" s="313"/>
      <c r="AA359" s="314"/>
      <c r="AB359" s="314"/>
      <c r="AC359" s="315"/>
    </row>
    <row r="360" spans="1:29" ht="12" customHeight="1">
      <c r="A360" s="510" t="s">
        <v>11</v>
      </c>
      <c r="B360" s="511"/>
      <c r="C360" s="511"/>
      <c r="D360" s="511"/>
      <c r="E360" s="512"/>
      <c r="F360" s="519"/>
      <c r="G360" s="520"/>
      <c r="H360" s="520"/>
      <c r="I360" s="520"/>
      <c r="J360" s="520"/>
      <c r="K360" s="520"/>
      <c r="L360" s="521"/>
      <c r="M360" s="20"/>
      <c r="N360" s="486"/>
      <c r="O360" s="488"/>
      <c r="P360" s="330"/>
      <c r="Q360" s="452"/>
      <c r="R360" s="452"/>
      <c r="S360" s="452"/>
      <c r="T360" s="452"/>
      <c r="U360" s="332"/>
      <c r="V360" s="453"/>
      <c r="W360" s="310"/>
      <c r="X360" s="475"/>
      <c r="Y360" s="476"/>
      <c r="Z360" s="276">
        <f>V360*X360</f>
        <v>0</v>
      </c>
      <c r="AA360" s="278"/>
      <c r="AB360" s="278"/>
      <c r="AC360" s="279"/>
    </row>
    <row r="361" spans="1:29" ht="12" customHeight="1">
      <c r="A361" s="513"/>
      <c r="B361" s="514"/>
      <c r="C361" s="514"/>
      <c r="D361" s="514"/>
      <c r="E361" s="515"/>
      <c r="F361" s="522"/>
      <c r="G361" s="523"/>
      <c r="H361" s="523"/>
      <c r="I361" s="523"/>
      <c r="J361" s="523"/>
      <c r="K361" s="523"/>
      <c r="L361" s="524"/>
      <c r="M361" s="20"/>
      <c r="N361" s="487"/>
      <c r="O361" s="489"/>
      <c r="P361" s="333"/>
      <c r="Q361" s="334"/>
      <c r="R361" s="334"/>
      <c r="S361" s="334"/>
      <c r="T361" s="334"/>
      <c r="U361" s="335"/>
      <c r="V361" s="454"/>
      <c r="W361" s="497"/>
      <c r="X361" s="483"/>
      <c r="Y361" s="484"/>
      <c r="Z361" s="313"/>
      <c r="AA361" s="314"/>
      <c r="AB361" s="314"/>
      <c r="AC361" s="315"/>
    </row>
    <row r="362" spans="1:29" ht="12" customHeight="1" thickBot="1">
      <c r="A362" s="516"/>
      <c r="B362" s="517"/>
      <c r="C362" s="517"/>
      <c r="D362" s="517"/>
      <c r="E362" s="518"/>
      <c r="F362" s="525"/>
      <c r="G362" s="526"/>
      <c r="H362" s="526"/>
      <c r="I362" s="526"/>
      <c r="J362" s="526"/>
      <c r="K362" s="526"/>
      <c r="L362" s="527"/>
      <c r="M362" s="20"/>
      <c r="N362" s="486"/>
      <c r="O362" s="488"/>
      <c r="P362" s="330"/>
      <c r="Q362" s="452"/>
      <c r="R362" s="452"/>
      <c r="S362" s="452"/>
      <c r="T362" s="452"/>
      <c r="U362" s="332"/>
      <c r="V362" s="453"/>
      <c r="W362" s="310"/>
      <c r="X362" s="475"/>
      <c r="Y362" s="476"/>
      <c r="Z362" s="276">
        <f>V362*X362</f>
        <v>0</v>
      </c>
      <c r="AA362" s="278"/>
      <c r="AB362" s="278"/>
      <c r="AC362" s="279"/>
    </row>
    <row r="363" spans="1:29" ht="12" customHeight="1" thickBo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487"/>
      <c r="O363" s="489"/>
      <c r="P363" s="333"/>
      <c r="Q363" s="334"/>
      <c r="R363" s="334"/>
      <c r="S363" s="334"/>
      <c r="T363" s="334"/>
      <c r="U363" s="335"/>
      <c r="V363" s="454"/>
      <c r="W363" s="497"/>
      <c r="X363" s="483"/>
      <c r="Y363" s="484"/>
      <c r="Z363" s="313"/>
      <c r="AA363" s="314"/>
      <c r="AB363" s="314"/>
      <c r="AC363" s="315"/>
    </row>
    <row r="364" spans="1:29" s="35" customFormat="1" ht="24" customHeight="1">
      <c r="A364" s="581" t="s">
        <v>12</v>
      </c>
      <c r="B364" s="582"/>
      <c r="C364" s="573" t="s">
        <v>152</v>
      </c>
      <c r="D364" s="574"/>
      <c r="E364" s="574"/>
      <c r="F364" s="574"/>
      <c r="G364" s="574"/>
      <c r="H364" s="575"/>
      <c r="I364" s="503" t="s">
        <v>13</v>
      </c>
      <c r="J364" s="504"/>
      <c r="K364" s="51" t="str">
        <f>IF($D345="","",VLOOKUP($D345,工事名!$B$2:$F$106,5,FALSE))&amp;""</f>
        <v/>
      </c>
      <c r="L364" s="137" t="s">
        <v>35</v>
      </c>
      <c r="M364" s="34"/>
      <c r="N364" s="146"/>
      <c r="O364" s="147"/>
      <c r="P364" s="321"/>
      <c r="Q364" s="322"/>
      <c r="R364" s="322"/>
      <c r="S364" s="322"/>
      <c r="T364" s="322"/>
      <c r="U364" s="323"/>
      <c r="V364" s="148"/>
      <c r="W364" s="149"/>
      <c r="X364" s="456"/>
      <c r="Y364" s="457"/>
      <c r="Z364" s="360">
        <f>V364*X364</f>
        <v>0</v>
      </c>
      <c r="AA364" s="458"/>
      <c r="AB364" s="458"/>
      <c r="AC364" s="459"/>
    </row>
    <row r="365" spans="1:29" s="35" customFormat="1" ht="24" customHeight="1" thickBot="1">
      <c r="A365" s="557" t="s">
        <v>14</v>
      </c>
      <c r="B365" s="558"/>
      <c r="C365" s="540"/>
      <c r="D365" s="541"/>
      <c r="E365" s="541"/>
      <c r="F365" s="542"/>
      <c r="G365" s="540" t="s">
        <v>15</v>
      </c>
      <c r="H365" s="541"/>
      <c r="I365" s="542"/>
      <c r="J365" s="543" t="str">
        <f>IF($D345="","",VLOOKUP($D345,工事名!$B$2:$E$106,4,FALSE))&amp;""</f>
        <v/>
      </c>
      <c r="K365" s="544"/>
      <c r="L365" s="545"/>
      <c r="M365" s="34"/>
      <c r="N365" s="146"/>
      <c r="O365" s="147"/>
      <c r="P365" s="321"/>
      <c r="Q365" s="322"/>
      <c r="R365" s="322"/>
      <c r="S365" s="322"/>
      <c r="T365" s="322"/>
      <c r="U365" s="323"/>
      <c r="V365" s="136"/>
      <c r="W365" s="149"/>
      <c r="X365" s="456"/>
      <c r="Y365" s="457"/>
      <c r="Z365" s="360">
        <f>V365*X365</f>
        <v>0</v>
      </c>
      <c r="AA365" s="458"/>
      <c r="AB365" s="458"/>
      <c r="AC365" s="459"/>
    </row>
    <row r="366" spans="1:29" s="35" customFormat="1" ht="24" customHeight="1">
      <c r="A366" s="581" t="s">
        <v>16</v>
      </c>
      <c r="B366" s="582"/>
      <c r="C366" s="583"/>
      <c r="D366" s="584"/>
      <c r="E366" s="584"/>
      <c r="F366" s="585"/>
      <c r="G366" s="586" t="s">
        <v>18</v>
      </c>
      <c r="H366" s="584"/>
      <c r="I366" s="584"/>
      <c r="J366" s="584"/>
      <c r="K366" s="584"/>
      <c r="L366" s="585"/>
      <c r="M366" s="34"/>
      <c r="N366" s="146"/>
      <c r="O366" s="147"/>
      <c r="P366" s="321"/>
      <c r="Q366" s="322"/>
      <c r="R366" s="322"/>
      <c r="S366" s="322"/>
      <c r="T366" s="322"/>
      <c r="U366" s="323"/>
      <c r="V366" s="148"/>
      <c r="W366" s="149"/>
      <c r="X366" s="456"/>
      <c r="Y366" s="457"/>
      <c r="Z366" s="360">
        <f>V366*X366</f>
        <v>0</v>
      </c>
      <c r="AA366" s="458"/>
      <c r="AB366" s="458"/>
      <c r="AC366" s="459"/>
    </row>
    <row r="367" spans="1:29" s="35" customFormat="1" ht="24" customHeight="1" thickBot="1">
      <c r="A367" s="557" t="s">
        <v>17</v>
      </c>
      <c r="B367" s="558"/>
      <c r="C367" s="540"/>
      <c r="D367" s="541"/>
      <c r="E367" s="541"/>
      <c r="F367" s="588"/>
      <c r="G367" s="589" t="s">
        <v>19</v>
      </c>
      <c r="H367" s="541"/>
      <c r="I367" s="541"/>
      <c r="J367" s="541"/>
      <c r="K367" s="541"/>
      <c r="L367" s="588"/>
      <c r="M367" s="34"/>
      <c r="N367" s="146"/>
      <c r="O367" s="147"/>
      <c r="P367" s="321"/>
      <c r="Q367" s="322"/>
      <c r="R367" s="322"/>
      <c r="S367" s="322"/>
      <c r="T367" s="322"/>
      <c r="U367" s="323"/>
      <c r="V367" s="148"/>
      <c r="W367" s="149"/>
      <c r="X367" s="456"/>
      <c r="Y367" s="457"/>
      <c r="Z367" s="360">
        <f>V367*X367</f>
        <v>0</v>
      </c>
      <c r="AA367" s="458"/>
      <c r="AB367" s="458"/>
      <c r="AC367" s="459"/>
    </row>
    <row r="368" spans="1:29" s="35" customFormat="1" ht="12" customHeight="1" thickBo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486"/>
      <c r="O368" s="488"/>
      <c r="P368" s="330"/>
      <c r="Q368" s="452"/>
      <c r="R368" s="452"/>
      <c r="S368" s="452"/>
      <c r="T368" s="452"/>
      <c r="U368" s="332"/>
      <c r="V368" s="453"/>
      <c r="W368" s="481"/>
      <c r="X368" s="475"/>
      <c r="Y368" s="476"/>
      <c r="Z368" s="276">
        <f>V368*X368</f>
        <v>0</v>
      </c>
      <c r="AA368" s="278"/>
      <c r="AB368" s="278"/>
      <c r="AC368" s="279"/>
    </row>
    <row r="369" spans="1:41" s="35" customFormat="1" ht="12" customHeight="1">
      <c r="A369" s="576" t="s">
        <v>20</v>
      </c>
      <c r="B369" s="577"/>
      <c r="C369" s="577"/>
      <c r="D369" s="577"/>
      <c r="E369" s="577"/>
      <c r="F369" s="578"/>
      <c r="G369" s="579" t="s">
        <v>21</v>
      </c>
      <c r="H369" s="577"/>
      <c r="I369" s="577"/>
      <c r="J369" s="577"/>
      <c r="K369" s="577"/>
      <c r="L369" s="580"/>
      <c r="M369" s="34"/>
      <c r="N369" s="487"/>
      <c r="O369" s="489"/>
      <c r="P369" s="333"/>
      <c r="Q369" s="334"/>
      <c r="R369" s="334"/>
      <c r="S369" s="334"/>
      <c r="T369" s="334"/>
      <c r="U369" s="335"/>
      <c r="V369" s="454"/>
      <c r="W369" s="482"/>
      <c r="X369" s="483"/>
      <c r="Y369" s="484"/>
      <c r="Z369" s="313"/>
      <c r="AA369" s="314"/>
      <c r="AB369" s="314"/>
      <c r="AC369" s="315"/>
    </row>
    <row r="370" spans="1:41" s="35" customFormat="1" ht="24" customHeight="1">
      <c r="A370" s="36"/>
      <c r="B370" s="37"/>
      <c r="C370" s="37"/>
      <c r="D370" s="37"/>
      <c r="E370" s="37"/>
      <c r="F370" s="38"/>
      <c r="G370" s="37"/>
      <c r="H370" s="37"/>
      <c r="I370" s="37"/>
      <c r="J370" s="37"/>
      <c r="K370" s="37"/>
      <c r="L370" s="39"/>
      <c r="M370" s="34"/>
      <c r="N370" s="146"/>
      <c r="O370" s="147"/>
      <c r="P370" s="321"/>
      <c r="Q370" s="322"/>
      <c r="R370" s="322"/>
      <c r="S370" s="322"/>
      <c r="T370" s="322"/>
      <c r="U370" s="323"/>
      <c r="V370" s="148"/>
      <c r="W370" s="123"/>
      <c r="X370" s="456"/>
      <c r="Y370" s="457"/>
      <c r="Z370" s="326">
        <f>V370*X370</f>
        <v>0</v>
      </c>
      <c r="AA370" s="479"/>
      <c r="AB370" s="479"/>
      <c r="AC370" s="480"/>
    </row>
    <row r="371" spans="1:41" s="35" customFormat="1" ht="12" customHeight="1" thickBot="1">
      <c r="A371" s="40"/>
      <c r="B371" s="41"/>
      <c r="C371" s="41"/>
      <c r="D371" s="41"/>
      <c r="E371" s="41"/>
      <c r="F371" s="42"/>
      <c r="G371" s="41"/>
      <c r="H371" s="41"/>
      <c r="I371" s="41"/>
      <c r="J371" s="41"/>
      <c r="K371" s="41"/>
      <c r="L371" s="43"/>
      <c r="M371" s="34"/>
      <c r="N371" s="465"/>
      <c r="O371" s="467"/>
      <c r="P371" s="301" t="s">
        <v>34</v>
      </c>
      <c r="Q371" s="469"/>
      <c r="R371" s="469"/>
      <c r="S371" s="469"/>
      <c r="T371" s="469"/>
      <c r="U371" s="303"/>
      <c r="V371" s="308"/>
      <c r="W371" s="310"/>
      <c r="X371" s="475"/>
      <c r="Y371" s="476"/>
      <c r="Z371" s="276">
        <f>SUM(Z352:AC370)</f>
        <v>0</v>
      </c>
      <c r="AA371" s="278"/>
      <c r="AB371" s="278"/>
      <c r="AC371" s="279"/>
    </row>
    <row r="372" spans="1:41" s="35" customFormat="1" ht="12" customHeight="1" thickBo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466"/>
      <c r="O372" s="468"/>
      <c r="P372" s="470"/>
      <c r="Q372" s="471"/>
      <c r="R372" s="471"/>
      <c r="S372" s="471"/>
      <c r="T372" s="471"/>
      <c r="U372" s="472"/>
      <c r="V372" s="473"/>
      <c r="W372" s="474"/>
      <c r="X372" s="477"/>
      <c r="Y372" s="478"/>
      <c r="Z372" s="280"/>
      <c r="AA372" s="281"/>
      <c r="AB372" s="281"/>
      <c r="AC372" s="282"/>
    </row>
    <row r="373" spans="1:41" s="35" customFormat="1" ht="24" customHeight="1" thickBot="1">
      <c r="A373" s="592" t="s">
        <v>22</v>
      </c>
      <c r="B373" s="559" t="str">
        <f>IF(基本入力!$B$15=0,"",基本入力!$B$15)</f>
        <v>銀行名、支店名を入力してください。</v>
      </c>
      <c r="C373" s="560"/>
      <c r="D373" s="560"/>
      <c r="E373" s="560"/>
      <c r="F373" s="560"/>
      <c r="G373" s="560"/>
      <c r="H373" s="561"/>
      <c r="I373" s="44" t="str">
        <f>基本入力!$B$17</f>
        <v>当座または普通</v>
      </c>
      <c r="J373" s="562" t="str">
        <f>IF(基本入力!$B$19=0,"",基本入力!$B$19)</f>
        <v>口座番号入力</v>
      </c>
      <c r="K373" s="562"/>
      <c r="L373" s="563"/>
      <c r="M373" s="34"/>
      <c r="N373" s="498" t="s">
        <v>3</v>
      </c>
      <c r="O373" s="499"/>
      <c r="P373" s="500"/>
      <c r="Q373" s="501">
        <v>0.1</v>
      </c>
      <c r="R373" s="502"/>
      <c r="S373" s="505">
        <f>IFERROR(ROUND(Z371*Q373,0),"")</f>
        <v>0</v>
      </c>
      <c r="T373" s="506"/>
      <c r="U373" s="564" t="s">
        <v>33</v>
      </c>
      <c r="V373" s="564"/>
      <c r="W373" s="565"/>
      <c r="X373" s="566">
        <f>IFERROR(Z371+S373,"")</f>
        <v>0</v>
      </c>
      <c r="Y373" s="567"/>
      <c r="Z373" s="567"/>
      <c r="AA373" s="567"/>
      <c r="AB373" s="567"/>
      <c r="AC373" s="568"/>
    </row>
    <row r="374" spans="1:41" s="35" customFormat="1">
      <c r="A374" s="593"/>
      <c r="B374" s="45" t="s">
        <v>36</v>
      </c>
      <c r="C374" s="569" t="str">
        <f>基本入力!$B$23</f>
        <v>口座名を入力してください。</v>
      </c>
      <c r="D374" s="569"/>
      <c r="E374" s="569"/>
      <c r="F374" s="569"/>
      <c r="G374" s="569"/>
      <c r="H374" s="569"/>
      <c r="I374" s="569"/>
      <c r="J374" s="569"/>
      <c r="K374" s="569"/>
      <c r="L374" s="570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46"/>
      <c r="Y374" s="34"/>
      <c r="Z374" s="34"/>
      <c r="AA374" s="34"/>
      <c r="AB374" s="34"/>
      <c r="AC374" s="34"/>
    </row>
    <row r="375" spans="1:41" s="35" customFormat="1" ht="10.8" customHeight="1">
      <c r="A375" s="593"/>
      <c r="B375" s="599" t="s">
        <v>26</v>
      </c>
      <c r="C375" s="601" t="str">
        <f>基本入力!$B$21&amp;"　"&amp;IF(基本入力!$F$21=0,"",基本入力!$F$21)</f>
        <v>御社名を正式名称で入力してください。　</v>
      </c>
      <c r="D375" s="601"/>
      <c r="E375" s="601"/>
      <c r="F375" s="601"/>
      <c r="G375" s="601"/>
      <c r="H375" s="601" t="str">
        <f>IF(基本入力!$E$21=0,"",基本入力!$E$21)</f>
        <v/>
      </c>
      <c r="I375" s="601"/>
      <c r="J375" s="601"/>
      <c r="K375" s="601"/>
      <c r="L375" s="602"/>
      <c r="M375" s="34"/>
      <c r="N375" s="34"/>
      <c r="O375" s="34"/>
      <c r="P375" s="34"/>
      <c r="Q375" s="34"/>
      <c r="R375" s="571"/>
      <c r="S375" s="571"/>
      <c r="T375" s="172" t="s">
        <v>147</v>
      </c>
      <c r="U375" s="172" t="s">
        <v>148</v>
      </c>
      <c r="V375" s="172" t="s">
        <v>148</v>
      </c>
      <c r="W375" s="172" t="s">
        <v>149</v>
      </c>
      <c r="X375" s="172"/>
      <c r="Y375" s="461" t="s">
        <v>150</v>
      </c>
      <c r="Z375" s="462"/>
      <c r="AA375" s="463" t="s">
        <v>151</v>
      </c>
      <c r="AB375" s="464"/>
      <c r="AC375" s="462"/>
    </row>
    <row r="376" spans="1:41" s="35" customFormat="1" ht="6.6" customHeight="1">
      <c r="A376" s="594"/>
      <c r="B376" s="600"/>
      <c r="C376" s="603"/>
      <c r="D376" s="603"/>
      <c r="E376" s="603"/>
      <c r="F376" s="603"/>
      <c r="G376" s="603"/>
      <c r="H376" s="603"/>
      <c r="I376" s="603"/>
      <c r="J376" s="603"/>
      <c r="K376" s="603"/>
      <c r="L376" s="604"/>
      <c r="M376" s="34"/>
      <c r="N376" s="34"/>
      <c r="O376" s="34"/>
      <c r="P376" s="34"/>
      <c r="Q376" s="34"/>
      <c r="R376" s="571"/>
      <c r="S376" s="571"/>
      <c r="T376" s="605"/>
      <c r="U376" s="605"/>
      <c r="V376" s="605"/>
      <c r="W376" s="605"/>
      <c r="X376" s="605"/>
      <c r="Y376" s="608"/>
      <c r="Z376" s="609"/>
      <c r="AA376" s="608"/>
      <c r="AB376" s="614"/>
      <c r="AC376" s="609"/>
    </row>
    <row r="377" spans="1:41" s="35" customForma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571"/>
      <c r="S377" s="571"/>
      <c r="T377" s="606"/>
      <c r="U377" s="606"/>
      <c r="V377" s="606"/>
      <c r="W377" s="606"/>
      <c r="X377" s="606"/>
      <c r="Y377" s="610"/>
      <c r="Z377" s="611"/>
      <c r="AA377" s="610"/>
      <c r="AB377" s="615"/>
      <c r="AC377" s="611"/>
    </row>
    <row r="378" spans="1:41" ht="20.25" customHeight="1">
      <c r="A378" s="47" t="s">
        <v>27</v>
      </c>
      <c r="B378" s="47"/>
      <c r="C378" s="47" t="str">
        <f>IF(Q373=0.08,"消費税率は経過措置適用による","")</f>
        <v/>
      </c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572"/>
      <c r="S378" s="572"/>
      <c r="T378" s="607"/>
      <c r="U378" s="607"/>
      <c r="V378" s="607"/>
      <c r="W378" s="607"/>
      <c r="X378" s="607"/>
      <c r="Y378" s="612"/>
      <c r="Z378" s="613"/>
      <c r="AA378" s="612"/>
      <c r="AB378" s="616"/>
      <c r="AC378" s="613"/>
    </row>
    <row r="379" spans="1:41" ht="3.6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</row>
    <row r="380" spans="1:41" ht="14.4" customHeight="1">
      <c r="A380" s="509" t="s">
        <v>120</v>
      </c>
      <c r="B380" s="509"/>
      <c r="C380" s="509"/>
      <c r="D380" s="20"/>
      <c r="E380" s="20"/>
      <c r="F380" s="20"/>
      <c r="G380" s="20"/>
      <c r="H380" s="20"/>
      <c r="I380" s="20"/>
      <c r="J380" s="20"/>
      <c r="K380" s="20"/>
      <c r="L380" s="20"/>
      <c r="M380" s="590" t="s">
        <v>4</v>
      </c>
      <c r="N380" s="590"/>
      <c r="O380" s="590"/>
      <c r="P380" s="590"/>
      <c r="Q380" s="590"/>
      <c r="R380" s="590"/>
      <c r="S380" s="590"/>
      <c r="T380" s="590"/>
      <c r="U380" s="20"/>
      <c r="V380" s="20"/>
      <c r="W380" s="21" t="s">
        <v>25</v>
      </c>
      <c r="X380" s="460" t="str">
        <f>IF($D387="","",VLOOKUP($D387,工事名!$B$2:$D$106,3,FALSE))</f>
        <v/>
      </c>
      <c r="Y380" s="460"/>
      <c r="Z380" s="460"/>
      <c r="AA380" s="460"/>
      <c r="AB380" s="460"/>
      <c r="AC380" s="460"/>
    </row>
    <row r="381" spans="1:41" ht="14.4" customHeight="1" thickBo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591"/>
      <c r="N381" s="591"/>
      <c r="O381" s="591"/>
      <c r="P381" s="591"/>
      <c r="Q381" s="591"/>
      <c r="R381" s="591"/>
      <c r="S381" s="591"/>
      <c r="T381" s="591"/>
      <c r="U381" s="23"/>
      <c r="V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</row>
    <row r="382" spans="1:41" ht="13.2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555"/>
      <c r="N382" s="555"/>
      <c r="O382" s="555"/>
      <c r="P382" s="555"/>
      <c r="Q382" s="555"/>
      <c r="R382" s="555"/>
      <c r="S382" s="555"/>
      <c r="T382" s="555"/>
      <c r="U382" s="20"/>
      <c r="V382" s="20"/>
      <c r="W382" s="20"/>
      <c r="X382" s="20"/>
      <c r="Y382" s="20"/>
      <c r="AA382" s="455" t="s">
        <v>86</v>
      </c>
      <c r="AB382" s="455"/>
      <c r="AC382" s="455"/>
    </row>
    <row r="383" spans="1:41" ht="12" customHeight="1">
      <c r="A383" s="587" t="s">
        <v>5</v>
      </c>
      <c r="B383" s="587"/>
      <c r="C383" s="587"/>
      <c r="D383" s="587"/>
      <c r="E383" s="587"/>
      <c r="F383" s="587"/>
      <c r="G383" s="587"/>
      <c r="H383" s="587"/>
      <c r="I383" s="587"/>
      <c r="J383" s="587"/>
      <c r="K383" s="587"/>
      <c r="L383" s="587"/>
      <c r="M383" s="556"/>
      <c r="N383" s="556"/>
      <c r="O383" s="556"/>
      <c r="P383" s="556"/>
      <c r="Q383" s="556"/>
      <c r="R383" s="556"/>
      <c r="S383" s="556"/>
      <c r="T383" s="556"/>
      <c r="U383" s="507" t="s">
        <v>37</v>
      </c>
      <c r="V383" s="631" t="str">
        <f>IF(基本入力!$B$3=0,"",基本入力!$B$3)</f>
        <v>住所を入力してください。</v>
      </c>
      <c r="W383" s="631"/>
      <c r="X383" s="631"/>
      <c r="Y383" s="631"/>
      <c r="Z383" s="631"/>
      <c r="AA383" s="631"/>
      <c r="AB383" s="165"/>
      <c r="AC383" s="24"/>
    </row>
    <row r="384" spans="1:41" ht="12" customHeight="1">
      <c r="A384" s="587"/>
      <c r="B384" s="587"/>
      <c r="C384" s="587"/>
      <c r="D384" s="587"/>
      <c r="E384" s="587"/>
      <c r="F384" s="587"/>
      <c r="G384" s="587"/>
      <c r="H384" s="587"/>
      <c r="I384" s="587"/>
      <c r="J384" s="587"/>
      <c r="K384" s="587"/>
      <c r="L384" s="587"/>
      <c r="M384" s="20"/>
      <c r="N384" s="20"/>
      <c r="O384" s="20"/>
      <c r="P384" s="20"/>
      <c r="Q384" s="20"/>
      <c r="R384" s="20"/>
      <c r="S384" s="20"/>
      <c r="T384" s="20"/>
      <c r="U384" s="508"/>
      <c r="V384" s="632"/>
      <c r="W384" s="632"/>
      <c r="X384" s="632"/>
      <c r="Y384" s="632"/>
      <c r="Z384" s="632"/>
      <c r="AA384" s="632"/>
      <c r="AB384" s="143"/>
      <c r="AC384" s="25"/>
    </row>
    <row r="385" spans="1:29" ht="12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508" t="s">
        <v>38</v>
      </c>
      <c r="V385" s="496" t="str">
        <f>IF(基本入力!$B$5=0,"",基本入力!$B$5)</f>
        <v>御社名を正式名称で入力してください。</v>
      </c>
      <c r="W385" s="496"/>
      <c r="X385" s="496"/>
      <c r="Y385" s="496"/>
      <c r="Z385" s="496"/>
      <c r="AA385" s="496"/>
      <c r="AB385" s="496"/>
      <c r="AC385" s="26"/>
    </row>
    <row r="386" spans="1:29" ht="12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508"/>
      <c r="V386" s="496"/>
      <c r="W386" s="496"/>
      <c r="X386" s="496"/>
      <c r="Y386" s="496"/>
      <c r="Z386" s="496"/>
      <c r="AA386" s="496"/>
      <c r="AB386" s="496"/>
      <c r="AC386" s="26"/>
    </row>
    <row r="387" spans="1:29" ht="12" customHeight="1">
      <c r="A387" s="20"/>
      <c r="B387" s="595" t="s">
        <v>0</v>
      </c>
      <c r="C387" s="595"/>
      <c r="D387" s="633"/>
      <c r="E387" s="633"/>
      <c r="F387" s="633"/>
      <c r="G387" s="633"/>
      <c r="H387" s="633"/>
      <c r="I387" s="595" t="s">
        <v>7</v>
      </c>
      <c r="J387" s="20"/>
      <c r="K387" s="20"/>
      <c r="L387" s="20"/>
      <c r="M387" s="20"/>
      <c r="N387" s="20"/>
      <c r="O387" s="20"/>
      <c r="P387" s="20"/>
      <c r="Q387" s="450" t="str">
        <f>IF(基本入力!$B$13=0,"",基本入力!$B$13)</f>
        <v>000000</v>
      </c>
      <c r="R387" s="450"/>
      <c r="T387" s="52"/>
      <c r="U387" s="508"/>
      <c r="V387" s="496"/>
      <c r="W387" s="496"/>
      <c r="X387" s="496"/>
      <c r="Y387" s="496"/>
      <c r="Z387" s="496"/>
      <c r="AA387" s="496"/>
      <c r="AB387" s="496"/>
      <c r="AC387" s="26"/>
    </row>
    <row r="388" spans="1:29" ht="12" customHeight="1" thickBot="1">
      <c r="A388" s="20"/>
      <c r="B388" s="596"/>
      <c r="C388" s="596"/>
      <c r="D388" s="634"/>
      <c r="E388" s="634"/>
      <c r="F388" s="634"/>
      <c r="G388" s="634"/>
      <c r="H388" s="634"/>
      <c r="I388" s="596"/>
      <c r="J388" s="20"/>
      <c r="K388" s="20"/>
      <c r="L388" s="20"/>
      <c r="M388" s="20"/>
      <c r="N388" s="20"/>
      <c r="O388" s="20"/>
      <c r="P388" s="144" t="s">
        <v>140</v>
      </c>
      <c r="Q388" s="451"/>
      <c r="R388" s="451"/>
      <c r="T388" s="52"/>
      <c r="U388" s="142"/>
      <c r="V388" s="485" t="str">
        <f>IF(基本入力!$B$7=0,"",基本入力!$B$7)</f>
        <v>御社の代表取締役社長を入力してください。</v>
      </c>
      <c r="W388" s="485"/>
      <c r="X388" s="485"/>
      <c r="Y388" s="485"/>
      <c r="Z388" s="485"/>
      <c r="AA388" s="485"/>
      <c r="AB388" s="145"/>
      <c r="AC388" s="28"/>
    </row>
    <row r="389" spans="1:29" ht="12" customHeight="1">
      <c r="A389" s="20"/>
      <c r="B389" s="29"/>
      <c r="C389" s="29"/>
      <c r="D389" s="29"/>
      <c r="E389" s="139"/>
      <c r="F389" s="139"/>
      <c r="G389" s="139"/>
      <c r="H389" s="139"/>
      <c r="I389" s="29"/>
      <c r="J389" s="20"/>
      <c r="K389" s="20"/>
      <c r="L389" s="20"/>
      <c r="M389" s="20"/>
      <c r="N389" s="20"/>
      <c r="O389" s="20"/>
      <c r="P389" s="20"/>
      <c r="Q389" s="20"/>
      <c r="R389" s="20"/>
      <c r="T389" s="20"/>
      <c r="U389" s="142"/>
      <c r="V389" s="485"/>
      <c r="W389" s="485"/>
      <c r="X389" s="485"/>
      <c r="Y389" s="485"/>
      <c r="Z389" s="485"/>
      <c r="AA389" s="485"/>
      <c r="AB389" s="145"/>
      <c r="AC389" s="28"/>
    </row>
    <row r="390" spans="1:29" ht="12" customHeight="1">
      <c r="A390" s="20"/>
      <c r="B390" s="595" t="s">
        <v>6</v>
      </c>
      <c r="C390" s="595"/>
      <c r="D390" s="597" t="str">
        <f>IF($D387="","",VLOOKUP($D387,工事名!$B$2:$C$106,2,FALSE))</f>
        <v/>
      </c>
      <c r="E390" s="597"/>
      <c r="F390" s="597"/>
      <c r="G390" s="597"/>
      <c r="H390" s="597"/>
      <c r="I390" s="597"/>
      <c r="J390" s="597"/>
      <c r="K390" s="597"/>
      <c r="L390" s="597"/>
      <c r="M390" s="597"/>
      <c r="N390" s="597"/>
      <c r="O390" s="597"/>
      <c r="P390" s="597"/>
      <c r="Q390" s="597"/>
      <c r="R390" s="597"/>
      <c r="S390" s="597"/>
      <c r="T390" s="20"/>
      <c r="U390" s="490" t="s">
        <v>23</v>
      </c>
      <c r="V390" s="492" t="str">
        <f>IF(基本入力!$B$9=0,"",基本入力!$B$9)</f>
        <v>電話番号入力</v>
      </c>
      <c r="W390" s="492"/>
      <c r="X390" s="494" t="s">
        <v>24</v>
      </c>
      <c r="Y390" s="492" t="str">
        <f>IF(基本入力!$B$11=0,"",基本入力!$B$11)</f>
        <v>FAX番号入力</v>
      </c>
      <c r="Z390" s="492"/>
      <c r="AA390" s="492"/>
      <c r="AB390" s="492"/>
      <c r="AC390" s="140"/>
    </row>
    <row r="391" spans="1:29" ht="12" customHeight="1" thickBot="1">
      <c r="A391" s="20"/>
      <c r="B391" s="596"/>
      <c r="C391" s="596"/>
      <c r="D391" s="598"/>
      <c r="E391" s="598"/>
      <c r="F391" s="598"/>
      <c r="G391" s="598"/>
      <c r="H391" s="598"/>
      <c r="I391" s="598"/>
      <c r="J391" s="598"/>
      <c r="K391" s="598"/>
      <c r="L391" s="598"/>
      <c r="M391" s="598"/>
      <c r="N391" s="598"/>
      <c r="O391" s="598"/>
      <c r="P391" s="598"/>
      <c r="Q391" s="598"/>
      <c r="R391" s="598"/>
      <c r="S391" s="598"/>
      <c r="T391" s="20"/>
      <c r="U391" s="491"/>
      <c r="V391" s="493"/>
      <c r="W391" s="493"/>
      <c r="X391" s="495"/>
      <c r="Y391" s="493"/>
      <c r="Z391" s="493"/>
      <c r="AA391" s="493"/>
      <c r="AB391" s="493"/>
      <c r="AC391" s="141"/>
    </row>
    <row r="392" spans="1:29" ht="12" customHeight="1" thickBo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</row>
    <row r="393" spans="1:29" ht="12" customHeight="1">
      <c r="A393" s="510" t="s">
        <v>115</v>
      </c>
      <c r="B393" s="511"/>
      <c r="C393" s="511"/>
      <c r="D393" s="511"/>
      <c r="E393" s="512"/>
      <c r="F393" s="620"/>
      <c r="G393" s="621"/>
      <c r="H393" s="621"/>
      <c r="I393" s="621"/>
      <c r="J393" s="621"/>
      <c r="K393" s="621"/>
      <c r="L393" s="622"/>
      <c r="M393" s="31"/>
      <c r="N393" s="626" t="s">
        <v>28</v>
      </c>
      <c r="O393" s="627"/>
      <c r="P393" s="628" t="s">
        <v>30</v>
      </c>
      <c r="Q393" s="629"/>
      <c r="R393" s="629"/>
      <c r="S393" s="629"/>
      <c r="T393" s="629"/>
      <c r="U393" s="630"/>
      <c r="V393" s="138" t="s">
        <v>2</v>
      </c>
      <c r="W393" s="138" t="s">
        <v>29</v>
      </c>
      <c r="X393" s="579" t="s">
        <v>31</v>
      </c>
      <c r="Y393" s="578"/>
      <c r="Z393" s="579" t="s">
        <v>32</v>
      </c>
      <c r="AA393" s="577"/>
      <c r="AB393" s="577"/>
      <c r="AC393" s="580"/>
    </row>
    <row r="394" spans="1:29" ht="12" customHeight="1">
      <c r="A394" s="513"/>
      <c r="B394" s="514"/>
      <c r="C394" s="514"/>
      <c r="D394" s="514"/>
      <c r="E394" s="515"/>
      <c r="F394" s="534"/>
      <c r="G394" s="535"/>
      <c r="H394" s="535"/>
      <c r="I394" s="535"/>
      <c r="J394" s="535"/>
      <c r="K394" s="535"/>
      <c r="L394" s="536"/>
      <c r="M394" s="31"/>
      <c r="N394" s="486"/>
      <c r="O394" s="488"/>
      <c r="P394" s="330" t="s">
        <v>121</v>
      </c>
      <c r="Q394" s="452"/>
      <c r="R394" s="452"/>
      <c r="S394" s="452"/>
      <c r="T394" s="452"/>
      <c r="U394" s="332"/>
      <c r="V394" s="453"/>
      <c r="W394" s="481" t="s">
        <v>122</v>
      </c>
      <c r="X394" s="475"/>
      <c r="Y394" s="476"/>
      <c r="Z394" s="276">
        <f>V394*X394</f>
        <v>0</v>
      </c>
      <c r="AA394" s="278"/>
      <c r="AB394" s="278"/>
      <c r="AC394" s="279"/>
    </row>
    <row r="395" spans="1:29" ht="12" customHeight="1">
      <c r="A395" s="617"/>
      <c r="B395" s="618"/>
      <c r="C395" s="618"/>
      <c r="D395" s="618"/>
      <c r="E395" s="619"/>
      <c r="F395" s="623"/>
      <c r="G395" s="624"/>
      <c r="H395" s="624"/>
      <c r="I395" s="624"/>
      <c r="J395" s="624"/>
      <c r="K395" s="624"/>
      <c r="L395" s="625"/>
      <c r="M395" s="31"/>
      <c r="N395" s="487"/>
      <c r="O395" s="489"/>
      <c r="P395" s="333"/>
      <c r="Q395" s="334"/>
      <c r="R395" s="334"/>
      <c r="S395" s="334"/>
      <c r="T395" s="334"/>
      <c r="U395" s="335"/>
      <c r="V395" s="454"/>
      <c r="W395" s="482"/>
      <c r="X395" s="483"/>
      <c r="Y395" s="484"/>
      <c r="Z395" s="313"/>
      <c r="AA395" s="314"/>
      <c r="AB395" s="314"/>
      <c r="AC395" s="315"/>
    </row>
    <row r="396" spans="1:29" ht="12" customHeight="1">
      <c r="A396" s="528" t="s">
        <v>8</v>
      </c>
      <c r="B396" s="529"/>
      <c r="C396" s="529"/>
      <c r="D396" s="529"/>
      <c r="E396" s="530"/>
      <c r="F396" s="531"/>
      <c r="G396" s="532"/>
      <c r="H396" s="532"/>
      <c r="I396" s="532"/>
      <c r="J396" s="532"/>
      <c r="K396" s="532"/>
      <c r="L396" s="533"/>
      <c r="M396" s="20"/>
      <c r="N396" s="486"/>
      <c r="O396" s="488"/>
      <c r="P396" s="330"/>
      <c r="Q396" s="452"/>
      <c r="R396" s="452"/>
      <c r="S396" s="452"/>
      <c r="T396" s="452"/>
      <c r="U396" s="332"/>
      <c r="V396" s="453"/>
      <c r="W396" s="310"/>
      <c r="X396" s="475"/>
      <c r="Y396" s="476"/>
      <c r="Z396" s="276">
        <f>V396*X396</f>
        <v>0</v>
      </c>
      <c r="AA396" s="278"/>
      <c r="AB396" s="278"/>
      <c r="AC396" s="279"/>
    </row>
    <row r="397" spans="1:29" ht="12" customHeight="1">
      <c r="A397" s="513"/>
      <c r="B397" s="514"/>
      <c r="C397" s="514"/>
      <c r="D397" s="514"/>
      <c r="E397" s="515"/>
      <c r="F397" s="534"/>
      <c r="G397" s="535"/>
      <c r="H397" s="535"/>
      <c r="I397" s="535"/>
      <c r="J397" s="535"/>
      <c r="K397" s="535"/>
      <c r="L397" s="536"/>
      <c r="M397" s="20"/>
      <c r="N397" s="487"/>
      <c r="O397" s="489"/>
      <c r="P397" s="333"/>
      <c r="Q397" s="334"/>
      <c r="R397" s="334"/>
      <c r="S397" s="334"/>
      <c r="T397" s="334"/>
      <c r="U397" s="335"/>
      <c r="V397" s="454"/>
      <c r="W397" s="497"/>
      <c r="X397" s="483"/>
      <c r="Y397" s="484"/>
      <c r="Z397" s="313"/>
      <c r="AA397" s="314"/>
      <c r="AB397" s="314"/>
      <c r="AC397" s="315"/>
    </row>
    <row r="398" spans="1:29" ht="12" customHeight="1" thickBot="1">
      <c r="A398" s="516"/>
      <c r="B398" s="517"/>
      <c r="C398" s="517"/>
      <c r="D398" s="517"/>
      <c r="E398" s="518"/>
      <c r="F398" s="537"/>
      <c r="G398" s="538"/>
      <c r="H398" s="538"/>
      <c r="I398" s="538"/>
      <c r="J398" s="538"/>
      <c r="K398" s="538"/>
      <c r="L398" s="539"/>
      <c r="M398" s="20"/>
      <c r="N398" s="486"/>
      <c r="O398" s="488"/>
      <c r="P398" s="330"/>
      <c r="Q398" s="452"/>
      <c r="R398" s="452"/>
      <c r="S398" s="452"/>
      <c r="T398" s="452"/>
      <c r="U398" s="332"/>
      <c r="V398" s="453"/>
      <c r="W398" s="310"/>
      <c r="X398" s="475"/>
      <c r="Y398" s="476"/>
      <c r="Z398" s="276">
        <f>V398*X398</f>
        <v>0</v>
      </c>
      <c r="AA398" s="278"/>
      <c r="AB398" s="278"/>
      <c r="AC398" s="279"/>
    </row>
    <row r="399" spans="1:29" ht="12" customHeight="1">
      <c r="A399" s="510" t="s">
        <v>10</v>
      </c>
      <c r="B399" s="511"/>
      <c r="C399" s="511"/>
      <c r="D399" s="511"/>
      <c r="E399" s="512"/>
      <c r="F399" s="546">
        <f>X415</f>
        <v>0</v>
      </c>
      <c r="G399" s="547"/>
      <c r="H399" s="547"/>
      <c r="I399" s="547"/>
      <c r="J399" s="547"/>
      <c r="K399" s="547"/>
      <c r="L399" s="548"/>
      <c r="M399" s="20"/>
      <c r="N399" s="487"/>
      <c r="O399" s="489"/>
      <c r="P399" s="333"/>
      <c r="Q399" s="334"/>
      <c r="R399" s="334"/>
      <c r="S399" s="334"/>
      <c r="T399" s="334"/>
      <c r="U399" s="335"/>
      <c r="V399" s="454"/>
      <c r="W399" s="497"/>
      <c r="X399" s="483"/>
      <c r="Y399" s="484"/>
      <c r="Z399" s="313"/>
      <c r="AA399" s="314"/>
      <c r="AB399" s="314"/>
      <c r="AC399" s="315"/>
    </row>
    <row r="400" spans="1:29" ht="12" customHeight="1">
      <c r="A400" s="513"/>
      <c r="B400" s="514"/>
      <c r="C400" s="514"/>
      <c r="D400" s="514"/>
      <c r="E400" s="515"/>
      <c r="F400" s="549"/>
      <c r="G400" s="550"/>
      <c r="H400" s="550"/>
      <c r="I400" s="550"/>
      <c r="J400" s="550"/>
      <c r="K400" s="550"/>
      <c r="L400" s="551"/>
      <c r="M400" s="20"/>
      <c r="N400" s="486"/>
      <c r="O400" s="488"/>
      <c r="P400" s="330"/>
      <c r="Q400" s="452"/>
      <c r="R400" s="452"/>
      <c r="S400" s="452"/>
      <c r="T400" s="452"/>
      <c r="U400" s="332"/>
      <c r="V400" s="453"/>
      <c r="W400" s="310"/>
      <c r="X400" s="475"/>
      <c r="Y400" s="476"/>
      <c r="Z400" s="276">
        <f>V400*X400</f>
        <v>0</v>
      </c>
      <c r="AA400" s="278"/>
      <c r="AB400" s="278"/>
      <c r="AC400" s="279"/>
    </row>
    <row r="401" spans="1:29" ht="12" customHeight="1" thickBot="1">
      <c r="A401" s="516"/>
      <c r="B401" s="517"/>
      <c r="C401" s="517"/>
      <c r="D401" s="517"/>
      <c r="E401" s="518"/>
      <c r="F401" s="552"/>
      <c r="G401" s="553"/>
      <c r="H401" s="553"/>
      <c r="I401" s="553"/>
      <c r="J401" s="553"/>
      <c r="K401" s="553"/>
      <c r="L401" s="554"/>
      <c r="M401" s="20"/>
      <c r="N401" s="487"/>
      <c r="O401" s="489"/>
      <c r="P401" s="333"/>
      <c r="Q401" s="334"/>
      <c r="R401" s="334"/>
      <c r="S401" s="334"/>
      <c r="T401" s="334"/>
      <c r="U401" s="335"/>
      <c r="V401" s="454"/>
      <c r="W401" s="497"/>
      <c r="X401" s="483"/>
      <c r="Y401" s="484"/>
      <c r="Z401" s="313"/>
      <c r="AA401" s="314"/>
      <c r="AB401" s="314"/>
      <c r="AC401" s="315"/>
    </row>
    <row r="402" spans="1:29" ht="12" customHeight="1">
      <c r="A402" s="510" t="s">
        <v>11</v>
      </c>
      <c r="B402" s="511"/>
      <c r="C402" s="511"/>
      <c r="D402" s="511"/>
      <c r="E402" s="512"/>
      <c r="F402" s="519"/>
      <c r="G402" s="520"/>
      <c r="H402" s="520"/>
      <c r="I402" s="520"/>
      <c r="J402" s="520"/>
      <c r="K402" s="520"/>
      <c r="L402" s="521"/>
      <c r="M402" s="20"/>
      <c r="N402" s="486"/>
      <c r="O402" s="488"/>
      <c r="P402" s="330"/>
      <c r="Q402" s="452"/>
      <c r="R402" s="452"/>
      <c r="S402" s="452"/>
      <c r="T402" s="452"/>
      <c r="U402" s="332"/>
      <c r="V402" s="453"/>
      <c r="W402" s="310"/>
      <c r="X402" s="475"/>
      <c r="Y402" s="476"/>
      <c r="Z402" s="276">
        <f>V402*X402</f>
        <v>0</v>
      </c>
      <c r="AA402" s="278"/>
      <c r="AB402" s="278"/>
      <c r="AC402" s="279"/>
    </row>
    <row r="403" spans="1:29" ht="12" customHeight="1">
      <c r="A403" s="513"/>
      <c r="B403" s="514"/>
      <c r="C403" s="514"/>
      <c r="D403" s="514"/>
      <c r="E403" s="515"/>
      <c r="F403" s="522"/>
      <c r="G403" s="523"/>
      <c r="H403" s="523"/>
      <c r="I403" s="523"/>
      <c r="J403" s="523"/>
      <c r="K403" s="523"/>
      <c r="L403" s="524"/>
      <c r="M403" s="20"/>
      <c r="N403" s="487"/>
      <c r="O403" s="489"/>
      <c r="P403" s="333"/>
      <c r="Q403" s="334"/>
      <c r="R403" s="334"/>
      <c r="S403" s="334"/>
      <c r="T403" s="334"/>
      <c r="U403" s="335"/>
      <c r="V403" s="454"/>
      <c r="W403" s="497"/>
      <c r="X403" s="483"/>
      <c r="Y403" s="484"/>
      <c r="Z403" s="313"/>
      <c r="AA403" s="314"/>
      <c r="AB403" s="314"/>
      <c r="AC403" s="315"/>
    </row>
    <row r="404" spans="1:29" ht="12" customHeight="1" thickBot="1">
      <c r="A404" s="516"/>
      <c r="B404" s="517"/>
      <c r="C404" s="517"/>
      <c r="D404" s="517"/>
      <c r="E404" s="518"/>
      <c r="F404" s="525"/>
      <c r="G404" s="526"/>
      <c r="H404" s="526"/>
      <c r="I404" s="526"/>
      <c r="J404" s="526"/>
      <c r="K404" s="526"/>
      <c r="L404" s="527"/>
      <c r="M404" s="20"/>
      <c r="N404" s="486"/>
      <c r="O404" s="488"/>
      <c r="P404" s="330"/>
      <c r="Q404" s="452"/>
      <c r="R404" s="452"/>
      <c r="S404" s="452"/>
      <c r="T404" s="452"/>
      <c r="U404" s="332"/>
      <c r="V404" s="453"/>
      <c r="W404" s="310"/>
      <c r="X404" s="475"/>
      <c r="Y404" s="476"/>
      <c r="Z404" s="276">
        <f>V404*X404</f>
        <v>0</v>
      </c>
      <c r="AA404" s="278"/>
      <c r="AB404" s="278"/>
      <c r="AC404" s="279"/>
    </row>
    <row r="405" spans="1:29" ht="12" customHeight="1" thickBo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487"/>
      <c r="O405" s="489"/>
      <c r="P405" s="333"/>
      <c r="Q405" s="334"/>
      <c r="R405" s="334"/>
      <c r="S405" s="334"/>
      <c r="T405" s="334"/>
      <c r="U405" s="335"/>
      <c r="V405" s="454"/>
      <c r="W405" s="497"/>
      <c r="X405" s="483"/>
      <c r="Y405" s="484"/>
      <c r="Z405" s="313"/>
      <c r="AA405" s="314"/>
      <c r="AB405" s="314"/>
      <c r="AC405" s="315"/>
    </row>
    <row r="406" spans="1:29" s="35" customFormat="1" ht="24" customHeight="1">
      <c r="A406" s="581" t="s">
        <v>12</v>
      </c>
      <c r="B406" s="582"/>
      <c r="C406" s="573" t="s">
        <v>152</v>
      </c>
      <c r="D406" s="574"/>
      <c r="E406" s="574"/>
      <c r="F406" s="574"/>
      <c r="G406" s="574"/>
      <c r="H406" s="575"/>
      <c r="I406" s="503" t="s">
        <v>13</v>
      </c>
      <c r="J406" s="504"/>
      <c r="K406" s="51" t="str">
        <f>IF($D387="","",VLOOKUP($D387,工事名!$B$2:$F$106,5,FALSE))&amp;""</f>
        <v/>
      </c>
      <c r="L406" s="137" t="s">
        <v>35</v>
      </c>
      <c r="M406" s="34"/>
      <c r="N406" s="146"/>
      <c r="O406" s="147"/>
      <c r="P406" s="321"/>
      <c r="Q406" s="322"/>
      <c r="R406" s="322"/>
      <c r="S406" s="322"/>
      <c r="T406" s="322"/>
      <c r="U406" s="323"/>
      <c r="V406" s="148"/>
      <c r="W406" s="149"/>
      <c r="X406" s="456"/>
      <c r="Y406" s="457"/>
      <c r="Z406" s="360">
        <f>V406*X406</f>
        <v>0</v>
      </c>
      <c r="AA406" s="458"/>
      <c r="AB406" s="458"/>
      <c r="AC406" s="459"/>
    </row>
    <row r="407" spans="1:29" s="35" customFormat="1" ht="24" customHeight="1" thickBot="1">
      <c r="A407" s="557" t="s">
        <v>14</v>
      </c>
      <c r="B407" s="558"/>
      <c r="C407" s="540"/>
      <c r="D407" s="541"/>
      <c r="E407" s="541"/>
      <c r="F407" s="542"/>
      <c r="G407" s="540" t="s">
        <v>15</v>
      </c>
      <c r="H407" s="541"/>
      <c r="I407" s="542"/>
      <c r="J407" s="543" t="str">
        <f>IF($D387="","",VLOOKUP($D387,工事名!$B$2:$E$106,4,FALSE))&amp;""</f>
        <v/>
      </c>
      <c r="K407" s="544"/>
      <c r="L407" s="545"/>
      <c r="M407" s="34"/>
      <c r="N407" s="146"/>
      <c r="O407" s="147"/>
      <c r="P407" s="321"/>
      <c r="Q407" s="322"/>
      <c r="R407" s="322"/>
      <c r="S407" s="322"/>
      <c r="T407" s="322"/>
      <c r="U407" s="323"/>
      <c r="V407" s="136"/>
      <c r="W407" s="149"/>
      <c r="X407" s="456"/>
      <c r="Y407" s="457"/>
      <c r="Z407" s="360">
        <f>V407*X407</f>
        <v>0</v>
      </c>
      <c r="AA407" s="458"/>
      <c r="AB407" s="458"/>
      <c r="AC407" s="459"/>
    </row>
    <row r="408" spans="1:29" s="35" customFormat="1" ht="24" customHeight="1">
      <c r="A408" s="581" t="s">
        <v>16</v>
      </c>
      <c r="B408" s="582"/>
      <c r="C408" s="583"/>
      <c r="D408" s="584"/>
      <c r="E408" s="584"/>
      <c r="F408" s="585"/>
      <c r="G408" s="586" t="s">
        <v>18</v>
      </c>
      <c r="H408" s="584"/>
      <c r="I408" s="584"/>
      <c r="J408" s="584"/>
      <c r="K408" s="584"/>
      <c r="L408" s="585"/>
      <c r="M408" s="34"/>
      <c r="N408" s="146"/>
      <c r="O408" s="147"/>
      <c r="P408" s="321"/>
      <c r="Q408" s="322"/>
      <c r="R408" s="322"/>
      <c r="S408" s="322"/>
      <c r="T408" s="322"/>
      <c r="U408" s="323"/>
      <c r="V408" s="148"/>
      <c r="W408" s="149"/>
      <c r="X408" s="456"/>
      <c r="Y408" s="457"/>
      <c r="Z408" s="360">
        <f>V408*X408</f>
        <v>0</v>
      </c>
      <c r="AA408" s="458"/>
      <c r="AB408" s="458"/>
      <c r="AC408" s="459"/>
    </row>
    <row r="409" spans="1:29" s="35" customFormat="1" ht="24" customHeight="1" thickBot="1">
      <c r="A409" s="557" t="s">
        <v>17</v>
      </c>
      <c r="B409" s="558"/>
      <c r="C409" s="540"/>
      <c r="D409" s="541"/>
      <c r="E409" s="541"/>
      <c r="F409" s="588"/>
      <c r="G409" s="589" t="s">
        <v>19</v>
      </c>
      <c r="H409" s="541"/>
      <c r="I409" s="541"/>
      <c r="J409" s="541"/>
      <c r="K409" s="541"/>
      <c r="L409" s="588"/>
      <c r="M409" s="34"/>
      <c r="N409" s="146"/>
      <c r="O409" s="147"/>
      <c r="P409" s="321"/>
      <c r="Q409" s="322"/>
      <c r="R409" s="322"/>
      <c r="S409" s="322"/>
      <c r="T409" s="322"/>
      <c r="U409" s="323"/>
      <c r="V409" s="148"/>
      <c r="W409" s="149"/>
      <c r="X409" s="456"/>
      <c r="Y409" s="457"/>
      <c r="Z409" s="360">
        <f>V409*X409</f>
        <v>0</v>
      </c>
      <c r="AA409" s="458"/>
      <c r="AB409" s="458"/>
      <c r="AC409" s="459"/>
    </row>
    <row r="410" spans="1:29" s="35" customFormat="1" ht="12" customHeight="1" thickBo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486"/>
      <c r="O410" s="488"/>
      <c r="P410" s="330"/>
      <c r="Q410" s="452"/>
      <c r="R410" s="452"/>
      <c r="S410" s="452"/>
      <c r="T410" s="452"/>
      <c r="U410" s="332"/>
      <c r="V410" s="453"/>
      <c r="W410" s="481"/>
      <c r="X410" s="475"/>
      <c r="Y410" s="476"/>
      <c r="Z410" s="276">
        <f>V410*X410</f>
        <v>0</v>
      </c>
      <c r="AA410" s="278"/>
      <c r="AB410" s="278"/>
      <c r="AC410" s="279"/>
    </row>
    <row r="411" spans="1:29" s="35" customFormat="1" ht="12" customHeight="1">
      <c r="A411" s="576" t="s">
        <v>20</v>
      </c>
      <c r="B411" s="577"/>
      <c r="C411" s="577"/>
      <c r="D411" s="577"/>
      <c r="E411" s="577"/>
      <c r="F411" s="578"/>
      <c r="G411" s="579" t="s">
        <v>21</v>
      </c>
      <c r="H411" s="577"/>
      <c r="I411" s="577"/>
      <c r="J411" s="577"/>
      <c r="K411" s="577"/>
      <c r="L411" s="580"/>
      <c r="M411" s="34"/>
      <c r="N411" s="487"/>
      <c r="O411" s="489"/>
      <c r="P411" s="333"/>
      <c r="Q411" s="334"/>
      <c r="R411" s="334"/>
      <c r="S411" s="334"/>
      <c r="T411" s="334"/>
      <c r="U411" s="335"/>
      <c r="V411" s="454"/>
      <c r="W411" s="482"/>
      <c r="X411" s="483"/>
      <c r="Y411" s="484"/>
      <c r="Z411" s="313"/>
      <c r="AA411" s="314"/>
      <c r="AB411" s="314"/>
      <c r="AC411" s="315"/>
    </row>
    <row r="412" spans="1:29" s="35" customFormat="1" ht="24" customHeight="1">
      <c r="A412" s="36"/>
      <c r="B412" s="37"/>
      <c r="C412" s="37"/>
      <c r="D412" s="37"/>
      <c r="E412" s="37"/>
      <c r="F412" s="38"/>
      <c r="G412" s="37"/>
      <c r="H412" s="37"/>
      <c r="I412" s="37"/>
      <c r="J412" s="37"/>
      <c r="K412" s="37"/>
      <c r="L412" s="39"/>
      <c r="M412" s="34"/>
      <c r="N412" s="146"/>
      <c r="O412" s="147"/>
      <c r="P412" s="321"/>
      <c r="Q412" s="322"/>
      <c r="R412" s="322"/>
      <c r="S412" s="322"/>
      <c r="T412" s="322"/>
      <c r="U412" s="323"/>
      <c r="V412" s="148"/>
      <c r="W412" s="123"/>
      <c r="X412" s="456"/>
      <c r="Y412" s="457"/>
      <c r="Z412" s="326">
        <f>V412*X412</f>
        <v>0</v>
      </c>
      <c r="AA412" s="479"/>
      <c r="AB412" s="479"/>
      <c r="AC412" s="480"/>
    </row>
    <row r="413" spans="1:29" s="35" customFormat="1" ht="12" customHeight="1" thickBot="1">
      <c r="A413" s="40"/>
      <c r="B413" s="41"/>
      <c r="C413" s="41"/>
      <c r="D413" s="41"/>
      <c r="E413" s="41"/>
      <c r="F413" s="42"/>
      <c r="G413" s="41"/>
      <c r="H413" s="41"/>
      <c r="I413" s="41"/>
      <c r="J413" s="41"/>
      <c r="K413" s="41"/>
      <c r="L413" s="43"/>
      <c r="M413" s="34"/>
      <c r="N413" s="465"/>
      <c r="O413" s="467"/>
      <c r="P413" s="301" t="s">
        <v>34</v>
      </c>
      <c r="Q413" s="469"/>
      <c r="R413" s="469"/>
      <c r="S413" s="469"/>
      <c r="T413" s="469"/>
      <c r="U413" s="303"/>
      <c r="V413" s="308"/>
      <c r="W413" s="310"/>
      <c r="X413" s="475"/>
      <c r="Y413" s="476"/>
      <c r="Z413" s="276">
        <f>SUM(Z394:AC412)</f>
        <v>0</v>
      </c>
      <c r="AA413" s="278"/>
      <c r="AB413" s="278"/>
      <c r="AC413" s="279"/>
    </row>
    <row r="414" spans="1:29" s="35" customFormat="1" ht="12" customHeight="1" thickBo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466"/>
      <c r="O414" s="468"/>
      <c r="P414" s="470"/>
      <c r="Q414" s="471"/>
      <c r="R414" s="471"/>
      <c r="S414" s="471"/>
      <c r="T414" s="471"/>
      <c r="U414" s="472"/>
      <c r="V414" s="473"/>
      <c r="W414" s="474"/>
      <c r="X414" s="477"/>
      <c r="Y414" s="478"/>
      <c r="Z414" s="280"/>
      <c r="AA414" s="281"/>
      <c r="AB414" s="281"/>
      <c r="AC414" s="282"/>
    </row>
    <row r="415" spans="1:29" s="35" customFormat="1" ht="24" customHeight="1" thickBot="1">
      <c r="A415" s="592" t="s">
        <v>22</v>
      </c>
      <c r="B415" s="559" t="str">
        <f>IF(基本入力!$B$15=0,"",基本入力!$B$15)</f>
        <v>銀行名、支店名を入力してください。</v>
      </c>
      <c r="C415" s="560"/>
      <c r="D415" s="560"/>
      <c r="E415" s="560"/>
      <c r="F415" s="560"/>
      <c r="G415" s="560"/>
      <c r="H415" s="561"/>
      <c r="I415" s="44" t="str">
        <f>基本入力!$B$17</f>
        <v>当座または普通</v>
      </c>
      <c r="J415" s="562" t="str">
        <f>IF(基本入力!$B$19=0,"",基本入力!$B$19)</f>
        <v>口座番号入力</v>
      </c>
      <c r="K415" s="562"/>
      <c r="L415" s="563"/>
      <c r="M415" s="34"/>
      <c r="N415" s="498" t="s">
        <v>3</v>
      </c>
      <c r="O415" s="499"/>
      <c r="P415" s="500"/>
      <c r="Q415" s="501">
        <v>0.1</v>
      </c>
      <c r="R415" s="502"/>
      <c r="S415" s="505">
        <f>IFERROR(ROUND(Z413*Q415,0),"")</f>
        <v>0</v>
      </c>
      <c r="T415" s="506"/>
      <c r="U415" s="564" t="s">
        <v>33</v>
      </c>
      <c r="V415" s="564"/>
      <c r="W415" s="565"/>
      <c r="X415" s="566">
        <f>IFERROR(Z413+S415,"")</f>
        <v>0</v>
      </c>
      <c r="Y415" s="567"/>
      <c r="Z415" s="567"/>
      <c r="AA415" s="567"/>
      <c r="AB415" s="567"/>
      <c r="AC415" s="568"/>
    </row>
    <row r="416" spans="1:29" s="35" customFormat="1">
      <c r="A416" s="593"/>
      <c r="B416" s="45" t="s">
        <v>36</v>
      </c>
      <c r="C416" s="569" t="str">
        <f>基本入力!$B$23</f>
        <v>口座名を入力してください。</v>
      </c>
      <c r="D416" s="569"/>
      <c r="E416" s="569"/>
      <c r="F416" s="569"/>
      <c r="G416" s="569"/>
      <c r="H416" s="569"/>
      <c r="I416" s="569"/>
      <c r="J416" s="569"/>
      <c r="K416" s="569"/>
      <c r="L416" s="570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46"/>
      <c r="Y416" s="34"/>
      <c r="Z416" s="34"/>
      <c r="AA416" s="34"/>
      <c r="AB416" s="34"/>
      <c r="AC416" s="34"/>
    </row>
    <row r="417" spans="1:41" s="35" customFormat="1" ht="10.8" customHeight="1">
      <c r="A417" s="593"/>
      <c r="B417" s="599" t="s">
        <v>26</v>
      </c>
      <c r="C417" s="601" t="str">
        <f>基本入力!$B$21&amp;"　"&amp;IF(基本入力!$F$21=0,"",基本入力!$F$21)</f>
        <v>御社名を正式名称で入力してください。　</v>
      </c>
      <c r="D417" s="601"/>
      <c r="E417" s="601"/>
      <c r="F417" s="601"/>
      <c r="G417" s="601"/>
      <c r="H417" s="601" t="str">
        <f>IF(基本入力!$E$21=0,"",基本入力!$E$21)</f>
        <v/>
      </c>
      <c r="I417" s="601"/>
      <c r="J417" s="601"/>
      <c r="K417" s="601"/>
      <c r="L417" s="602"/>
      <c r="M417" s="34"/>
      <c r="N417" s="34"/>
      <c r="O417" s="34"/>
      <c r="P417" s="34"/>
      <c r="Q417" s="34"/>
      <c r="R417" s="571"/>
      <c r="S417" s="571"/>
      <c r="T417" s="172" t="s">
        <v>147</v>
      </c>
      <c r="U417" s="172" t="s">
        <v>148</v>
      </c>
      <c r="V417" s="172" t="s">
        <v>148</v>
      </c>
      <c r="W417" s="172" t="s">
        <v>149</v>
      </c>
      <c r="X417" s="172"/>
      <c r="Y417" s="461" t="s">
        <v>150</v>
      </c>
      <c r="Z417" s="462"/>
      <c r="AA417" s="463" t="s">
        <v>151</v>
      </c>
      <c r="AB417" s="464"/>
      <c r="AC417" s="462"/>
    </row>
    <row r="418" spans="1:41" s="35" customFormat="1" ht="6.6" customHeight="1">
      <c r="A418" s="594"/>
      <c r="B418" s="600"/>
      <c r="C418" s="603"/>
      <c r="D418" s="603"/>
      <c r="E418" s="603"/>
      <c r="F418" s="603"/>
      <c r="G418" s="603"/>
      <c r="H418" s="603"/>
      <c r="I418" s="603"/>
      <c r="J418" s="603"/>
      <c r="K418" s="603"/>
      <c r="L418" s="604"/>
      <c r="M418" s="34"/>
      <c r="N418" s="34"/>
      <c r="O418" s="34"/>
      <c r="P418" s="34"/>
      <c r="Q418" s="34"/>
      <c r="R418" s="571"/>
      <c r="S418" s="571"/>
      <c r="T418" s="605"/>
      <c r="U418" s="605"/>
      <c r="V418" s="605"/>
      <c r="W418" s="605"/>
      <c r="X418" s="605"/>
      <c r="Y418" s="608"/>
      <c r="Z418" s="609"/>
      <c r="AA418" s="608"/>
      <c r="AB418" s="614"/>
      <c r="AC418" s="609"/>
    </row>
    <row r="419" spans="1:41" s="35" customForma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571"/>
      <c r="S419" s="571"/>
      <c r="T419" s="606"/>
      <c r="U419" s="606"/>
      <c r="V419" s="606"/>
      <c r="W419" s="606"/>
      <c r="X419" s="606"/>
      <c r="Y419" s="610"/>
      <c r="Z419" s="611"/>
      <c r="AA419" s="610"/>
      <c r="AB419" s="615"/>
      <c r="AC419" s="611"/>
    </row>
    <row r="420" spans="1:41" ht="20.25" customHeight="1">
      <c r="A420" s="47" t="s">
        <v>27</v>
      </c>
      <c r="B420" s="47"/>
      <c r="C420" s="47" t="str">
        <f>IF(Q415=0.08,"消費税率は経過措置適用による","")</f>
        <v/>
      </c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572"/>
      <c r="S420" s="572"/>
      <c r="T420" s="607"/>
      <c r="U420" s="607"/>
      <c r="V420" s="607"/>
      <c r="W420" s="607"/>
      <c r="X420" s="607"/>
      <c r="Y420" s="612"/>
      <c r="Z420" s="613"/>
      <c r="AA420" s="612"/>
      <c r="AB420" s="616"/>
      <c r="AC420" s="613"/>
    </row>
    <row r="421" spans="1:41" ht="3.6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</row>
    <row r="422" spans="1:41" ht="14.4" customHeight="1">
      <c r="A422" s="509" t="s">
        <v>120</v>
      </c>
      <c r="B422" s="509"/>
      <c r="C422" s="509"/>
      <c r="D422" s="20"/>
      <c r="E422" s="20"/>
      <c r="F422" s="20"/>
      <c r="G422" s="20"/>
      <c r="H422" s="20"/>
      <c r="I422" s="20"/>
      <c r="J422" s="20"/>
      <c r="K422" s="20"/>
      <c r="L422" s="20"/>
      <c r="M422" s="590" t="s">
        <v>4</v>
      </c>
      <c r="N422" s="590"/>
      <c r="O422" s="590"/>
      <c r="P422" s="590"/>
      <c r="Q422" s="590"/>
      <c r="R422" s="590"/>
      <c r="S422" s="590"/>
      <c r="T422" s="590"/>
      <c r="U422" s="20"/>
      <c r="V422" s="20"/>
      <c r="W422" s="21" t="s">
        <v>25</v>
      </c>
      <c r="X422" s="460" t="str">
        <f>IF($D429="","",VLOOKUP($D429,工事名!$B$2:$D$106,3,FALSE))</f>
        <v/>
      </c>
      <c r="Y422" s="460"/>
      <c r="Z422" s="460"/>
      <c r="AA422" s="460"/>
      <c r="AB422" s="460"/>
      <c r="AC422" s="460"/>
    </row>
    <row r="423" spans="1:41" ht="14.4" customHeight="1" thickBo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591"/>
      <c r="N423" s="591"/>
      <c r="O423" s="591"/>
      <c r="P423" s="591"/>
      <c r="Q423" s="591"/>
      <c r="R423" s="591"/>
      <c r="S423" s="591"/>
      <c r="T423" s="591"/>
      <c r="U423" s="23"/>
      <c r="V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</row>
    <row r="424" spans="1:41" ht="13.2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555"/>
      <c r="N424" s="555"/>
      <c r="O424" s="555"/>
      <c r="P424" s="555"/>
      <c r="Q424" s="555"/>
      <c r="R424" s="555"/>
      <c r="S424" s="555"/>
      <c r="T424" s="555"/>
      <c r="U424" s="20"/>
      <c r="V424" s="20"/>
      <c r="W424" s="20"/>
      <c r="X424" s="20"/>
      <c r="Y424" s="20"/>
      <c r="AA424" s="455" t="s">
        <v>82</v>
      </c>
      <c r="AB424" s="455"/>
      <c r="AC424" s="455"/>
    </row>
    <row r="425" spans="1:41" ht="12" customHeight="1">
      <c r="A425" s="587" t="s">
        <v>5</v>
      </c>
      <c r="B425" s="587"/>
      <c r="C425" s="587"/>
      <c r="D425" s="587"/>
      <c r="E425" s="587"/>
      <c r="F425" s="587"/>
      <c r="G425" s="587"/>
      <c r="H425" s="587"/>
      <c r="I425" s="587"/>
      <c r="J425" s="587"/>
      <c r="K425" s="587"/>
      <c r="L425" s="587"/>
      <c r="M425" s="556"/>
      <c r="N425" s="556"/>
      <c r="O425" s="556"/>
      <c r="P425" s="556"/>
      <c r="Q425" s="556"/>
      <c r="R425" s="556"/>
      <c r="S425" s="556"/>
      <c r="T425" s="556"/>
      <c r="U425" s="507" t="s">
        <v>37</v>
      </c>
      <c r="V425" s="631" t="str">
        <f>IF(基本入力!$B$3=0,"",基本入力!$B$3)</f>
        <v>住所を入力してください。</v>
      </c>
      <c r="W425" s="631"/>
      <c r="X425" s="631"/>
      <c r="Y425" s="631"/>
      <c r="Z425" s="631"/>
      <c r="AA425" s="631"/>
      <c r="AB425" s="165"/>
      <c r="AC425" s="24"/>
    </row>
    <row r="426" spans="1:41" ht="12" customHeight="1">
      <c r="A426" s="587"/>
      <c r="B426" s="587"/>
      <c r="C426" s="587"/>
      <c r="D426" s="587"/>
      <c r="E426" s="587"/>
      <c r="F426" s="587"/>
      <c r="G426" s="587"/>
      <c r="H426" s="587"/>
      <c r="I426" s="587"/>
      <c r="J426" s="587"/>
      <c r="K426" s="587"/>
      <c r="L426" s="587"/>
      <c r="M426" s="20"/>
      <c r="N426" s="20"/>
      <c r="O426" s="20"/>
      <c r="P426" s="20"/>
      <c r="Q426" s="20"/>
      <c r="R426" s="20"/>
      <c r="S426" s="20"/>
      <c r="T426" s="20"/>
      <c r="U426" s="508"/>
      <c r="V426" s="632"/>
      <c r="W426" s="632"/>
      <c r="X426" s="632"/>
      <c r="Y426" s="632"/>
      <c r="Z426" s="632"/>
      <c r="AA426" s="632"/>
      <c r="AB426" s="143"/>
      <c r="AC426" s="25"/>
    </row>
    <row r="427" spans="1:41" ht="12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508" t="s">
        <v>38</v>
      </c>
      <c r="V427" s="496" t="str">
        <f>IF(基本入力!$B$5=0,"",基本入力!$B$5)</f>
        <v>御社名を正式名称で入力してください。</v>
      </c>
      <c r="W427" s="496"/>
      <c r="X427" s="496"/>
      <c r="Y427" s="496"/>
      <c r="Z427" s="496"/>
      <c r="AA427" s="496"/>
      <c r="AB427" s="496"/>
      <c r="AC427" s="26"/>
    </row>
    <row r="428" spans="1:41" ht="12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508"/>
      <c r="V428" s="496"/>
      <c r="W428" s="496"/>
      <c r="X428" s="496"/>
      <c r="Y428" s="496"/>
      <c r="Z428" s="496"/>
      <c r="AA428" s="496"/>
      <c r="AB428" s="496"/>
      <c r="AC428" s="26"/>
    </row>
    <row r="429" spans="1:41" ht="12" customHeight="1">
      <c r="A429" s="20"/>
      <c r="B429" s="595" t="s">
        <v>0</v>
      </c>
      <c r="C429" s="595"/>
      <c r="D429" s="633"/>
      <c r="E429" s="633"/>
      <c r="F429" s="633"/>
      <c r="G429" s="633"/>
      <c r="H429" s="633"/>
      <c r="I429" s="595" t="s">
        <v>7</v>
      </c>
      <c r="J429" s="20"/>
      <c r="K429" s="20"/>
      <c r="L429" s="20"/>
      <c r="M429" s="20"/>
      <c r="N429" s="20"/>
      <c r="O429" s="20"/>
      <c r="P429" s="20"/>
      <c r="Q429" s="450" t="str">
        <f>IF(基本入力!$B$13=0,"",基本入力!$B$13)</f>
        <v>000000</v>
      </c>
      <c r="R429" s="450"/>
      <c r="T429" s="52"/>
      <c r="U429" s="508"/>
      <c r="V429" s="496"/>
      <c r="W429" s="496"/>
      <c r="X429" s="496"/>
      <c r="Y429" s="496"/>
      <c r="Z429" s="496"/>
      <c r="AA429" s="496"/>
      <c r="AB429" s="496"/>
      <c r="AC429" s="26"/>
    </row>
    <row r="430" spans="1:41" ht="12" customHeight="1" thickBot="1">
      <c r="A430" s="20"/>
      <c r="B430" s="596"/>
      <c r="C430" s="596"/>
      <c r="D430" s="634"/>
      <c r="E430" s="634"/>
      <c r="F430" s="634"/>
      <c r="G430" s="634"/>
      <c r="H430" s="634"/>
      <c r="I430" s="596"/>
      <c r="J430" s="20"/>
      <c r="K430" s="20"/>
      <c r="L430" s="20"/>
      <c r="M430" s="20"/>
      <c r="N430" s="20"/>
      <c r="O430" s="20"/>
      <c r="P430" s="144" t="s">
        <v>140</v>
      </c>
      <c r="Q430" s="451"/>
      <c r="R430" s="451"/>
      <c r="T430" s="52"/>
      <c r="U430" s="142"/>
      <c r="V430" s="485" t="str">
        <f>IF(基本入力!$B$7=0,"",基本入力!$B$7)</f>
        <v>御社の代表取締役社長を入力してください。</v>
      </c>
      <c r="W430" s="485"/>
      <c r="X430" s="485"/>
      <c r="Y430" s="485"/>
      <c r="Z430" s="485"/>
      <c r="AA430" s="485"/>
      <c r="AB430" s="145"/>
      <c r="AC430" s="28"/>
    </row>
    <row r="431" spans="1:41" ht="12" customHeight="1">
      <c r="A431" s="20"/>
      <c r="B431" s="29"/>
      <c r="C431" s="29"/>
      <c r="D431" s="29"/>
      <c r="E431" s="139"/>
      <c r="F431" s="139"/>
      <c r="G431" s="139"/>
      <c r="H431" s="139"/>
      <c r="I431" s="29"/>
      <c r="J431" s="20"/>
      <c r="K431" s="20"/>
      <c r="L431" s="20"/>
      <c r="M431" s="20"/>
      <c r="N431" s="20"/>
      <c r="O431" s="20"/>
      <c r="P431" s="20"/>
      <c r="Q431" s="20"/>
      <c r="R431" s="20"/>
      <c r="T431" s="20"/>
      <c r="U431" s="142"/>
      <c r="V431" s="485"/>
      <c r="W431" s="485"/>
      <c r="X431" s="485"/>
      <c r="Y431" s="485"/>
      <c r="Z431" s="485"/>
      <c r="AA431" s="485"/>
      <c r="AB431" s="145"/>
      <c r="AC431" s="28"/>
    </row>
    <row r="432" spans="1:41" ht="12" customHeight="1">
      <c r="A432" s="20"/>
      <c r="B432" s="595" t="s">
        <v>6</v>
      </c>
      <c r="C432" s="595"/>
      <c r="D432" s="597" t="str">
        <f>IF($D429="","",VLOOKUP($D429,工事名!$B$2:$C$106,2,FALSE))</f>
        <v/>
      </c>
      <c r="E432" s="597"/>
      <c r="F432" s="597"/>
      <c r="G432" s="597"/>
      <c r="H432" s="597"/>
      <c r="I432" s="597"/>
      <c r="J432" s="597"/>
      <c r="K432" s="597"/>
      <c r="L432" s="597"/>
      <c r="M432" s="597"/>
      <c r="N432" s="597"/>
      <c r="O432" s="597"/>
      <c r="P432" s="597"/>
      <c r="Q432" s="597"/>
      <c r="R432" s="597"/>
      <c r="S432" s="597"/>
      <c r="T432" s="20"/>
      <c r="U432" s="490" t="s">
        <v>23</v>
      </c>
      <c r="V432" s="492" t="str">
        <f>IF(基本入力!$B$9=0,"",基本入力!$B$9)</f>
        <v>電話番号入力</v>
      </c>
      <c r="W432" s="492"/>
      <c r="X432" s="494" t="s">
        <v>24</v>
      </c>
      <c r="Y432" s="492" t="str">
        <f>IF(基本入力!$B$11=0,"",基本入力!$B$11)</f>
        <v>FAX番号入力</v>
      </c>
      <c r="Z432" s="492"/>
      <c r="AA432" s="492"/>
      <c r="AB432" s="492"/>
      <c r="AC432" s="140"/>
    </row>
    <row r="433" spans="1:29" ht="12" customHeight="1" thickBot="1">
      <c r="A433" s="20"/>
      <c r="B433" s="596"/>
      <c r="C433" s="596"/>
      <c r="D433" s="598"/>
      <c r="E433" s="598"/>
      <c r="F433" s="598"/>
      <c r="G433" s="598"/>
      <c r="H433" s="598"/>
      <c r="I433" s="598"/>
      <c r="J433" s="598"/>
      <c r="K433" s="598"/>
      <c r="L433" s="598"/>
      <c r="M433" s="598"/>
      <c r="N433" s="598"/>
      <c r="O433" s="598"/>
      <c r="P433" s="598"/>
      <c r="Q433" s="598"/>
      <c r="R433" s="598"/>
      <c r="S433" s="598"/>
      <c r="T433" s="20"/>
      <c r="U433" s="491"/>
      <c r="V433" s="493"/>
      <c r="W433" s="493"/>
      <c r="X433" s="495"/>
      <c r="Y433" s="493"/>
      <c r="Z433" s="493"/>
      <c r="AA433" s="493"/>
      <c r="AB433" s="493"/>
      <c r="AC433" s="141"/>
    </row>
    <row r="434" spans="1:29" ht="12" customHeight="1" thickBo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</row>
    <row r="435" spans="1:29" ht="12" customHeight="1">
      <c r="A435" s="510" t="s">
        <v>115</v>
      </c>
      <c r="B435" s="511"/>
      <c r="C435" s="511"/>
      <c r="D435" s="511"/>
      <c r="E435" s="512"/>
      <c r="F435" s="620"/>
      <c r="G435" s="621"/>
      <c r="H435" s="621"/>
      <c r="I435" s="621"/>
      <c r="J435" s="621"/>
      <c r="K435" s="621"/>
      <c r="L435" s="622"/>
      <c r="M435" s="31"/>
      <c r="N435" s="626" t="s">
        <v>28</v>
      </c>
      <c r="O435" s="627"/>
      <c r="P435" s="628" t="s">
        <v>30</v>
      </c>
      <c r="Q435" s="629"/>
      <c r="R435" s="629"/>
      <c r="S435" s="629"/>
      <c r="T435" s="629"/>
      <c r="U435" s="630"/>
      <c r="V435" s="138" t="s">
        <v>2</v>
      </c>
      <c r="W435" s="138" t="s">
        <v>29</v>
      </c>
      <c r="X435" s="579" t="s">
        <v>31</v>
      </c>
      <c r="Y435" s="578"/>
      <c r="Z435" s="579" t="s">
        <v>32</v>
      </c>
      <c r="AA435" s="577"/>
      <c r="AB435" s="577"/>
      <c r="AC435" s="580"/>
    </row>
    <row r="436" spans="1:29" ht="12" customHeight="1">
      <c r="A436" s="513"/>
      <c r="B436" s="514"/>
      <c r="C436" s="514"/>
      <c r="D436" s="514"/>
      <c r="E436" s="515"/>
      <c r="F436" s="534"/>
      <c r="G436" s="535"/>
      <c r="H436" s="535"/>
      <c r="I436" s="535"/>
      <c r="J436" s="535"/>
      <c r="K436" s="535"/>
      <c r="L436" s="536"/>
      <c r="M436" s="31"/>
      <c r="N436" s="486"/>
      <c r="O436" s="488"/>
      <c r="P436" s="330" t="s">
        <v>121</v>
      </c>
      <c r="Q436" s="452"/>
      <c r="R436" s="452"/>
      <c r="S436" s="452"/>
      <c r="T436" s="452"/>
      <c r="U436" s="332"/>
      <c r="V436" s="453"/>
      <c r="W436" s="481" t="s">
        <v>122</v>
      </c>
      <c r="X436" s="475"/>
      <c r="Y436" s="476"/>
      <c r="Z436" s="276">
        <f>V436*X436</f>
        <v>0</v>
      </c>
      <c r="AA436" s="278"/>
      <c r="AB436" s="278"/>
      <c r="AC436" s="279"/>
    </row>
    <row r="437" spans="1:29" ht="12" customHeight="1">
      <c r="A437" s="617"/>
      <c r="B437" s="618"/>
      <c r="C437" s="618"/>
      <c r="D437" s="618"/>
      <c r="E437" s="619"/>
      <c r="F437" s="623"/>
      <c r="G437" s="624"/>
      <c r="H437" s="624"/>
      <c r="I437" s="624"/>
      <c r="J437" s="624"/>
      <c r="K437" s="624"/>
      <c r="L437" s="625"/>
      <c r="M437" s="31"/>
      <c r="N437" s="487"/>
      <c r="O437" s="489"/>
      <c r="P437" s="333"/>
      <c r="Q437" s="334"/>
      <c r="R437" s="334"/>
      <c r="S437" s="334"/>
      <c r="T437" s="334"/>
      <c r="U437" s="335"/>
      <c r="V437" s="454"/>
      <c r="W437" s="482"/>
      <c r="X437" s="483"/>
      <c r="Y437" s="484"/>
      <c r="Z437" s="313"/>
      <c r="AA437" s="314"/>
      <c r="AB437" s="314"/>
      <c r="AC437" s="315"/>
    </row>
    <row r="438" spans="1:29" ht="12" customHeight="1">
      <c r="A438" s="528" t="s">
        <v>8</v>
      </c>
      <c r="B438" s="529"/>
      <c r="C438" s="529"/>
      <c r="D438" s="529"/>
      <c r="E438" s="530"/>
      <c r="F438" s="531"/>
      <c r="G438" s="532"/>
      <c r="H438" s="532"/>
      <c r="I438" s="532"/>
      <c r="J438" s="532"/>
      <c r="K438" s="532"/>
      <c r="L438" s="533"/>
      <c r="M438" s="20"/>
      <c r="N438" s="486"/>
      <c r="O438" s="488"/>
      <c r="P438" s="330"/>
      <c r="Q438" s="452"/>
      <c r="R438" s="452"/>
      <c r="S438" s="452"/>
      <c r="T438" s="452"/>
      <c r="U438" s="332"/>
      <c r="V438" s="453"/>
      <c r="W438" s="310"/>
      <c r="X438" s="475"/>
      <c r="Y438" s="476"/>
      <c r="Z438" s="276">
        <f>V438*X438</f>
        <v>0</v>
      </c>
      <c r="AA438" s="278"/>
      <c r="AB438" s="278"/>
      <c r="AC438" s="279"/>
    </row>
    <row r="439" spans="1:29" ht="12" customHeight="1">
      <c r="A439" s="513"/>
      <c r="B439" s="514"/>
      <c r="C439" s="514"/>
      <c r="D439" s="514"/>
      <c r="E439" s="515"/>
      <c r="F439" s="534"/>
      <c r="G439" s="535"/>
      <c r="H439" s="535"/>
      <c r="I439" s="535"/>
      <c r="J439" s="535"/>
      <c r="K439" s="535"/>
      <c r="L439" s="536"/>
      <c r="M439" s="20"/>
      <c r="N439" s="487"/>
      <c r="O439" s="489"/>
      <c r="P439" s="333"/>
      <c r="Q439" s="334"/>
      <c r="R439" s="334"/>
      <c r="S439" s="334"/>
      <c r="T439" s="334"/>
      <c r="U439" s="335"/>
      <c r="V439" s="454"/>
      <c r="W439" s="497"/>
      <c r="X439" s="483"/>
      <c r="Y439" s="484"/>
      <c r="Z439" s="313"/>
      <c r="AA439" s="314"/>
      <c r="AB439" s="314"/>
      <c r="AC439" s="315"/>
    </row>
    <row r="440" spans="1:29" ht="12" customHeight="1" thickBot="1">
      <c r="A440" s="516"/>
      <c r="B440" s="517"/>
      <c r="C440" s="517"/>
      <c r="D440" s="517"/>
      <c r="E440" s="518"/>
      <c r="F440" s="537"/>
      <c r="G440" s="538"/>
      <c r="H440" s="538"/>
      <c r="I440" s="538"/>
      <c r="J440" s="538"/>
      <c r="K440" s="538"/>
      <c r="L440" s="539"/>
      <c r="M440" s="20"/>
      <c r="N440" s="486"/>
      <c r="O440" s="488"/>
      <c r="P440" s="330"/>
      <c r="Q440" s="452"/>
      <c r="R440" s="452"/>
      <c r="S440" s="452"/>
      <c r="T440" s="452"/>
      <c r="U440" s="332"/>
      <c r="V440" s="453"/>
      <c r="W440" s="310"/>
      <c r="X440" s="475"/>
      <c r="Y440" s="476"/>
      <c r="Z440" s="276">
        <f>V440*X440</f>
        <v>0</v>
      </c>
      <c r="AA440" s="278"/>
      <c r="AB440" s="278"/>
      <c r="AC440" s="279"/>
    </row>
    <row r="441" spans="1:29" ht="12" customHeight="1">
      <c r="A441" s="510" t="s">
        <v>10</v>
      </c>
      <c r="B441" s="511"/>
      <c r="C441" s="511"/>
      <c r="D441" s="511"/>
      <c r="E441" s="512"/>
      <c r="F441" s="546">
        <f>X457</f>
        <v>0</v>
      </c>
      <c r="G441" s="547"/>
      <c r="H441" s="547"/>
      <c r="I441" s="547"/>
      <c r="J441" s="547"/>
      <c r="K441" s="547"/>
      <c r="L441" s="548"/>
      <c r="M441" s="20"/>
      <c r="N441" s="487"/>
      <c r="O441" s="489"/>
      <c r="P441" s="333"/>
      <c r="Q441" s="334"/>
      <c r="R441" s="334"/>
      <c r="S441" s="334"/>
      <c r="T441" s="334"/>
      <c r="U441" s="335"/>
      <c r="V441" s="454"/>
      <c r="W441" s="497"/>
      <c r="X441" s="483"/>
      <c r="Y441" s="484"/>
      <c r="Z441" s="313"/>
      <c r="AA441" s="314"/>
      <c r="AB441" s="314"/>
      <c r="AC441" s="315"/>
    </row>
    <row r="442" spans="1:29" ht="12" customHeight="1">
      <c r="A442" s="513"/>
      <c r="B442" s="514"/>
      <c r="C442" s="514"/>
      <c r="D442" s="514"/>
      <c r="E442" s="515"/>
      <c r="F442" s="549"/>
      <c r="G442" s="550"/>
      <c r="H442" s="550"/>
      <c r="I442" s="550"/>
      <c r="J442" s="550"/>
      <c r="K442" s="550"/>
      <c r="L442" s="551"/>
      <c r="M442" s="20"/>
      <c r="N442" s="486"/>
      <c r="O442" s="488"/>
      <c r="P442" s="330"/>
      <c r="Q442" s="452"/>
      <c r="R442" s="452"/>
      <c r="S442" s="452"/>
      <c r="T442" s="452"/>
      <c r="U442" s="332"/>
      <c r="V442" s="453"/>
      <c r="W442" s="310"/>
      <c r="X442" s="475"/>
      <c r="Y442" s="476"/>
      <c r="Z442" s="276">
        <f>V442*X442</f>
        <v>0</v>
      </c>
      <c r="AA442" s="278"/>
      <c r="AB442" s="278"/>
      <c r="AC442" s="279"/>
    </row>
    <row r="443" spans="1:29" ht="12" customHeight="1" thickBot="1">
      <c r="A443" s="516"/>
      <c r="B443" s="517"/>
      <c r="C443" s="517"/>
      <c r="D443" s="517"/>
      <c r="E443" s="518"/>
      <c r="F443" s="552"/>
      <c r="G443" s="553"/>
      <c r="H443" s="553"/>
      <c r="I443" s="553"/>
      <c r="J443" s="553"/>
      <c r="K443" s="553"/>
      <c r="L443" s="554"/>
      <c r="M443" s="20"/>
      <c r="N443" s="487"/>
      <c r="O443" s="489"/>
      <c r="P443" s="333"/>
      <c r="Q443" s="334"/>
      <c r="R443" s="334"/>
      <c r="S443" s="334"/>
      <c r="T443" s="334"/>
      <c r="U443" s="335"/>
      <c r="V443" s="454"/>
      <c r="W443" s="497"/>
      <c r="X443" s="483"/>
      <c r="Y443" s="484"/>
      <c r="Z443" s="313"/>
      <c r="AA443" s="314"/>
      <c r="AB443" s="314"/>
      <c r="AC443" s="315"/>
    </row>
    <row r="444" spans="1:29" ht="12" customHeight="1">
      <c r="A444" s="510" t="s">
        <v>11</v>
      </c>
      <c r="B444" s="511"/>
      <c r="C444" s="511"/>
      <c r="D444" s="511"/>
      <c r="E444" s="512"/>
      <c r="F444" s="519"/>
      <c r="G444" s="520"/>
      <c r="H444" s="520"/>
      <c r="I444" s="520"/>
      <c r="J444" s="520"/>
      <c r="K444" s="520"/>
      <c r="L444" s="521"/>
      <c r="M444" s="20"/>
      <c r="N444" s="486"/>
      <c r="O444" s="488"/>
      <c r="P444" s="330"/>
      <c r="Q444" s="452"/>
      <c r="R444" s="452"/>
      <c r="S444" s="452"/>
      <c r="T444" s="452"/>
      <c r="U444" s="332"/>
      <c r="V444" s="453"/>
      <c r="W444" s="310"/>
      <c r="X444" s="475"/>
      <c r="Y444" s="476"/>
      <c r="Z444" s="276">
        <f>V444*X444</f>
        <v>0</v>
      </c>
      <c r="AA444" s="278"/>
      <c r="AB444" s="278"/>
      <c r="AC444" s="279"/>
    </row>
    <row r="445" spans="1:29" ht="12" customHeight="1">
      <c r="A445" s="513"/>
      <c r="B445" s="514"/>
      <c r="C445" s="514"/>
      <c r="D445" s="514"/>
      <c r="E445" s="515"/>
      <c r="F445" s="522"/>
      <c r="G445" s="523"/>
      <c r="H445" s="523"/>
      <c r="I445" s="523"/>
      <c r="J445" s="523"/>
      <c r="K445" s="523"/>
      <c r="L445" s="524"/>
      <c r="M445" s="20"/>
      <c r="N445" s="487"/>
      <c r="O445" s="489"/>
      <c r="P445" s="333"/>
      <c r="Q445" s="334"/>
      <c r="R445" s="334"/>
      <c r="S445" s="334"/>
      <c r="T445" s="334"/>
      <c r="U445" s="335"/>
      <c r="V445" s="454"/>
      <c r="W445" s="497"/>
      <c r="X445" s="483"/>
      <c r="Y445" s="484"/>
      <c r="Z445" s="313"/>
      <c r="AA445" s="314"/>
      <c r="AB445" s="314"/>
      <c r="AC445" s="315"/>
    </row>
    <row r="446" spans="1:29" ht="12" customHeight="1" thickBot="1">
      <c r="A446" s="516"/>
      <c r="B446" s="517"/>
      <c r="C446" s="517"/>
      <c r="D446" s="517"/>
      <c r="E446" s="518"/>
      <c r="F446" s="525"/>
      <c r="G446" s="526"/>
      <c r="H446" s="526"/>
      <c r="I446" s="526"/>
      <c r="J446" s="526"/>
      <c r="K446" s="526"/>
      <c r="L446" s="527"/>
      <c r="M446" s="20"/>
      <c r="N446" s="486"/>
      <c r="O446" s="488"/>
      <c r="P446" s="330"/>
      <c r="Q446" s="452"/>
      <c r="R446" s="452"/>
      <c r="S446" s="452"/>
      <c r="T446" s="452"/>
      <c r="U446" s="332"/>
      <c r="V446" s="453"/>
      <c r="W446" s="310"/>
      <c r="X446" s="475"/>
      <c r="Y446" s="476"/>
      <c r="Z446" s="276">
        <f>V446*X446</f>
        <v>0</v>
      </c>
      <c r="AA446" s="278"/>
      <c r="AB446" s="278"/>
      <c r="AC446" s="279"/>
    </row>
    <row r="447" spans="1:29" ht="12" customHeight="1" thickBo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487"/>
      <c r="O447" s="489"/>
      <c r="P447" s="333"/>
      <c r="Q447" s="334"/>
      <c r="R447" s="334"/>
      <c r="S447" s="334"/>
      <c r="T447" s="334"/>
      <c r="U447" s="335"/>
      <c r="V447" s="454"/>
      <c r="W447" s="497"/>
      <c r="X447" s="483"/>
      <c r="Y447" s="484"/>
      <c r="Z447" s="313"/>
      <c r="AA447" s="314"/>
      <c r="AB447" s="314"/>
      <c r="AC447" s="315"/>
    </row>
    <row r="448" spans="1:29" s="35" customFormat="1" ht="24" customHeight="1">
      <c r="A448" s="581" t="s">
        <v>12</v>
      </c>
      <c r="B448" s="582"/>
      <c r="C448" s="573" t="s">
        <v>152</v>
      </c>
      <c r="D448" s="574"/>
      <c r="E448" s="574"/>
      <c r="F448" s="574"/>
      <c r="G448" s="574"/>
      <c r="H448" s="575"/>
      <c r="I448" s="503" t="s">
        <v>13</v>
      </c>
      <c r="J448" s="504"/>
      <c r="K448" s="51" t="str">
        <f>IF($D429="","",VLOOKUP($D429,工事名!$B$2:$F$106,5,FALSE))&amp;""</f>
        <v/>
      </c>
      <c r="L448" s="137" t="s">
        <v>35</v>
      </c>
      <c r="M448" s="34"/>
      <c r="N448" s="146"/>
      <c r="O448" s="147"/>
      <c r="P448" s="321"/>
      <c r="Q448" s="322"/>
      <c r="R448" s="322"/>
      <c r="S448" s="322"/>
      <c r="T448" s="322"/>
      <c r="U448" s="323"/>
      <c r="V448" s="148"/>
      <c r="W448" s="149"/>
      <c r="X448" s="456"/>
      <c r="Y448" s="457"/>
      <c r="Z448" s="360">
        <f>V448*X448</f>
        <v>0</v>
      </c>
      <c r="AA448" s="458"/>
      <c r="AB448" s="458"/>
      <c r="AC448" s="459"/>
    </row>
    <row r="449" spans="1:29" s="35" customFormat="1" ht="24" customHeight="1" thickBot="1">
      <c r="A449" s="557" t="s">
        <v>14</v>
      </c>
      <c r="B449" s="558"/>
      <c r="C449" s="540"/>
      <c r="D449" s="541"/>
      <c r="E449" s="541"/>
      <c r="F449" s="542"/>
      <c r="G449" s="540" t="s">
        <v>15</v>
      </c>
      <c r="H449" s="541"/>
      <c r="I449" s="542"/>
      <c r="J449" s="543" t="str">
        <f>IF($D429="","",VLOOKUP($D429,工事名!$B$2:$E$106,4,FALSE))&amp;""</f>
        <v/>
      </c>
      <c r="K449" s="544"/>
      <c r="L449" s="545"/>
      <c r="M449" s="34"/>
      <c r="N449" s="146"/>
      <c r="O449" s="147"/>
      <c r="P449" s="321"/>
      <c r="Q449" s="322"/>
      <c r="R449" s="322"/>
      <c r="S449" s="322"/>
      <c r="T449" s="322"/>
      <c r="U449" s="323"/>
      <c r="V449" s="136"/>
      <c r="W449" s="149"/>
      <c r="X449" s="456"/>
      <c r="Y449" s="457"/>
      <c r="Z449" s="360">
        <f>V449*X449</f>
        <v>0</v>
      </c>
      <c r="AA449" s="458"/>
      <c r="AB449" s="458"/>
      <c r="AC449" s="459"/>
    </row>
    <row r="450" spans="1:29" s="35" customFormat="1" ht="24" customHeight="1">
      <c r="A450" s="581" t="s">
        <v>16</v>
      </c>
      <c r="B450" s="582"/>
      <c r="C450" s="583"/>
      <c r="D450" s="584"/>
      <c r="E450" s="584"/>
      <c r="F450" s="585"/>
      <c r="G450" s="586" t="s">
        <v>18</v>
      </c>
      <c r="H450" s="584"/>
      <c r="I450" s="584"/>
      <c r="J450" s="584"/>
      <c r="K450" s="584"/>
      <c r="L450" s="585"/>
      <c r="M450" s="34"/>
      <c r="N450" s="146"/>
      <c r="O450" s="147"/>
      <c r="P450" s="321"/>
      <c r="Q450" s="322"/>
      <c r="R450" s="322"/>
      <c r="S450" s="322"/>
      <c r="T450" s="322"/>
      <c r="U450" s="323"/>
      <c r="V450" s="148"/>
      <c r="W450" s="149"/>
      <c r="X450" s="456"/>
      <c r="Y450" s="457"/>
      <c r="Z450" s="360">
        <f>V450*X450</f>
        <v>0</v>
      </c>
      <c r="AA450" s="458"/>
      <c r="AB450" s="458"/>
      <c r="AC450" s="459"/>
    </row>
    <row r="451" spans="1:29" s="35" customFormat="1" ht="24" customHeight="1" thickBot="1">
      <c r="A451" s="557" t="s">
        <v>17</v>
      </c>
      <c r="B451" s="558"/>
      <c r="C451" s="540"/>
      <c r="D451" s="541"/>
      <c r="E451" s="541"/>
      <c r="F451" s="588"/>
      <c r="G451" s="589" t="s">
        <v>19</v>
      </c>
      <c r="H451" s="541"/>
      <c r="I451" s="541"/>
      <c r="J451" s="541"/>
      <c r="K451" s="541"/>
      <c r="L451" s="588"/>
      <c r="M451" s="34"/>
      <c r="N451" s="146"/>
      <c r="O451" s="147"/>
      <c r="P451" s="321"/>
      <c r="Q451" s="322"/>
      <c r="R451" s="322"/>
      <c r="S451" s="322"/>
      <c r="T451" s="322"/>
      <c r="U451" s="323"/>
      <c r="V451" s="148"/>
      <c r="W451" s="149"/>
      <c r="X451" s="456"/>
      <c r="Y451" s="457"/>
      <c r="Z451" s="360">
        <f>V451*X451</f>
        <v>0</v>
      </c>
      <c r="AA451" s="458"/>
      <c r="AB451" s="458"/>
      <c r="AC451" s="459"/>
    </row>
    <row r="452" spans="1:29" s="35" customFormat="1" ht="12" customHeight="1" thickBo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486"/>
      <c r="O452" s="488"/>
      <c r="P452" s="330"/>
      <c r="Q452" s="452"/>
      <c r="R452" s="452"/>
      <c r="S452" s="452"/>
      <c r="T452" s="452"/>
      <c r="U452" s="332"/>
      <c r="V452" s="453"/>
      <c r="W452" s="481"/>
      <c r="X452" s="475"/>
      <c r="Y452" s="476"/>
      <c r="Z452" s="276">
        <f>V452*X452</f>
        <v>0</v>
      </c>
      <c r="AA452" s="278"/>
      <c r="AB452" s="278"/>
      <c r="AC452" s="279"/>
    </row>
    <row r="453" spans="1:29" s="35" customFormat="1" ht="12" customHeight="1">
      <c r="A453" s="576" t="s">
        <v>20</v>
      </c>
      <c r="B453" s="577"/>
      <c r="C453" s="577"/>
      <c r="D453" s="577"/>
      <c r="E453" s="577"/>
      <c r="F453" s="578"/>
      <c r="G453" s="579" t="s">
        <v>21</v>
      </c>
      <c r="H453" s="577"/>
      <c r="I453" s="577"/>
      <c r="J453" s="577"/>
      <c r="K453" s="577"/>
      <c r="L453" s="580"/>
      <c r="M453" s="34"/>
      <c r="N453" s="487"/>
      <c r="O453" s="489"/>
      <c r="P453" s="333"/>
      <c r="Q453" s="334"/>
      <c r="R453" s="334"/>
      <c r="S453" s="334"/>
      <c r="T453" s="334"/>
      <c r="U453" s="335"/>
      <c r="V453" s="454"/>
      <c r="W453" s="482"/>
      <c r="X453" s="483"/>
      <c r="Y453" s="484"/>
      <c r="Z453" s="313"/>
      <c r="AA453" s="314"/>
      <c r="AB453" s="314"/>
      <c r="AC453" s="315"/>
    </row>
    <row r="454" spans="1:29" s="35" customFormat="1" ht="24" customHeight="1">
      <c r="A454" s="36"/>
      <c r="B454" s="37"/>
      <c r="C454" s="37"/>
      <c r="D454" s="37"/>
      <c r="E454" s="37"/>
      <c r="F454" s="38"/>
      <c r="G454" s="37"/>
      <c r="H454" s="37"/>
      <c r="I454" s="37"/>
      <c r="J454" s="37"/>
      <c r="K454" s="37"/>
      <c r="L454" s="39"/>
      <c r="M454" s="34"/>
      <c r="N454" s="146"/>
      <c r="O454" s="147"/>
      <c r="P454" s="321"/>
      <c r="Q454" s="322"/>
      <c r="R454" s="322"/>
      <c r="S454" s="322"/>
      <c r="T454" s="322"/>
      <c r="U454" s="323"/>
      <c r="V454" s="148"/>
      <c r="W454" s="123"/>
      <c r="X454" s="456"/>
      <c r="Y454" s="457"/>
      <c r="Z454" s="326">
        <f>V454*X454</f>
        <v>0</v>
      </c>
      <c r="AA454" s="479"/>
      <c r="AB454" s="479"/>
      <c r="AC454" s="480"/>
    </row>
    <row r="455" spans="1:29" s="35" customFormat="1" ht="12" customHeight="1" thickBot="1">
      <c r="A455" s="40"/>
      <c r="B455" s="41"/>
      <c r="C455" s="41"/>
      <c r="D455" s="41"/>
      <c r="E455" s="41"/>
      <c r="F455" s="42"/>
      <c r="G455" s="41"/>
      <c r="H455" s="41"/>
      <c r="I455" s="41"/>
      <c r="J455" s="41"/>
      <c r="K455" s="41"/>
      <c r="L455" s="43"/>
      <c r="M455" s="34"/>
      <c r="N455" s="465"/>
      <c r="O455" s="467"/>
      <c r="P455" s="301" t="s">
        <v>34</v>
      </c>
      <c r="Q455" s="469"/>
      <c r="R455" s="469"/>
      <c r="S455" s="469"/>
      <c r="T455" s="469"/>
      <c r="U455" s="303"/>
      <c r="V455" s="308"/>
      <c r="W455" s="310"/>
      <c r="X455" s="475"/>
      <c r="Y455" s="476"/>
      <c r="Z455" s="276">
        <f>SUM(Z436:AC454)</f>
        <v>0</v>
      </c>
      <c r="AA455" s="278"/>
      <c r="AB455" s="278"/>
      <c r="AC455" s="279"/>
    </row>
    <row r="456" spans="1:29" s="35" customFormat="1" ht="12" customHeight="1" thickBo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466"/>
      <c r="O456" s="468"/>
      <c r="P456" s="470"/>
      <c r="Q456" s="471"/>
      <c r="R456" s="471"/>
      <c r="S456" s="471"/>
      <c r="T456" s="471"/>
      <c r="U456" s="472"/>
      <c r="V456" s="473"/>
      <c r="W456" s="474"/>
      <c r="X456" s="477"/>
      <c r="Y456" s="478"/>
      <c r="Z456" s="280"/>
      <c r="AA456" s="281"/>
      <c r="AB456" s="281"/>
      <c r="AC456" s="282"/>
    </row>
    <row r="457" spans="1:29" s="35" customFormat="1" ht="24" customHeight="1" thickBot="1">
      <c r="A457" s="592" t="s">
        <v>22</v>
      </c>
      <c r="B457" s="559" t="str">
        <f>IF(基本入力!$B$15=0,"",基本入力!$B$15)</f>
        <v>銀行名、支店名を入力してください。</v>
      </c>
      <c r="C457" s="560"/>
      <c r="D457" s="560"/>
      <c r="E457" s="560"/>
      <c r="F457" s="560"/>
      <c r="G457" s="560"/>
      <c r="H457" s="561"/>
      <c r="I457" s="44" t="str">
        <f>基本入力!$B$17</f>
        <v>当座または普通</v>
      </c>
      <c r="J457" s="562" t="str">
        <f>IF(基本入力!$B$19=0,"",基本入力!$B$19)</f>
        <v>口座番号入力</v>
      </c>
      <c r="K457" s="562"/>
      <c r="L457" s="563"/>
      <c r="M457" s="34"/>
      <c r="N457" s="498" t="s">
        <v>3</v>
      </c>
      <c r="O457" s="499"/>
      <c r="P457" s="500"/>
      <c r="Q457" s="501">
        <v>0.1</v>
      </c>
      <c r="R457" s="502"/>
      <c r="S457" s="505">
        <f>IFERROR(ROUND(Z455*Q457,0),"")</f>
        <v>0</v>
      </c>
      <c r="T457" s="506"/>
      <c r="U457" s="564" t="s">
        <v>33</v>
      </c>
      <c r="V457" s="564"/>
      <c r="W457" s="565"/>
      <c r="X457" s="566">
        <f>IFERROR(Z455+S457,"")</f>
        <v>0</v>
      </c>
      <c r="Y457" s="567"/>
      <c r="Z457" s="567"/>
      <c r="AA457" s="567"/>
      <c r="AB457" s="567"/>
      <c r="AC457" s="568"/>
    </row>
    <row r="458" spans="1:29" s="35" customFormat="1">
      <c r="A458" s="593"/>
      <c r="B458" s="45" t="s">
        <v>36</v>
      </c>
      <c r="C458" s="569" t="str">
        <f>基本入力!$B$23</f>
        <v>口座名を入力してください。</v>
      </c>
      <c r="D458" s="569"/>
      <c r="E458" s="569"/>
      <c r="F458" s="569"/>
      <c r="G458" s="569"/>
      <c r="H458" s="569"/>
      <c r="I458" s="569"/>
      <c r="J458" s="569"/>
      <c r="K458" s="569"/>
      <c r="L458" s="570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46"/>
      <c r="Y458" s="34"/>
      <c r="Z458" s="34"/>
      <c r="AA458" s="34"/>
      <c r="AB458" s="34"/>
      <c r="AC458" s="34"/>
    </row>
    <row r="459" spans="1:29" s="35" customFormat="1" ht="10.8" customHeight="1">
      <c r="A459" s="593"/>
      <c r="B459" s="599" t="s">
        <v>26</v>
      </c>
      <c r="C459" s="601" t="str">
        <f>基本入力!$B$21&amp;"　"&amp;IF(基本入力!$F$21=0,"",基本入力!$F$21)</f>
        <v>御社名を正式名称で入力してください。　</v>
      </c>
      <c r="D459" s="601"/>
      <c r="E459" s="601"/>
      <c r="F459" s="601"/>
      <c r="G459" s="601"/>
      <c r="H459" s="601" t="str">
        <f>IF(基本入力!$E$21=0,"",基本入力!$E$21)</f>
        <v/>
      </c>
      <c r="I459" s="601"/>
      <c r="J459" s="601"/>
      <c r="K459" s="601"/>
      <c r="L459" s="602"/>
      <c r="M459" s="34"/>
      <c r="N459" s="34"/>
      <c r="O459" s="34"/>
      <c r="P459" s="34"/>
      <c r="Q459" s="34"/>
      <c r="R459" s="571"/>
      <c r="S459" s="571"/>
      <c r="T459" s="172" t="s">
        <v>147</v>
      </c>
      <c r="U459" s="172" t="s">
        <v>148</v>
      </c>
      <c r="V459" s="172" t="s">
        <v>148</v>
      </c>
      <c r="W459" s="172" t="s">
        <v>149</v>
      </c>
      <c r="X459" s="172"/>
      <c r="Y459" s="461" t="s">
        <v>150</v>
      </c>
      <c r="Z459" s="462"/>
      <c r="AA459" s="463" t="s">
        <v>151</v>
      </c>
      <c r="AB459" s="464"/>
      <c r="AC459" s="462"/>
    </row>
    <row r="460" spans="1:29" s="35" customFormat="1" ht="6.6" customHeight="1">
      <c r="A460" s="594"/>
      <c r="B460" s="600"/>
      <c r="C460" s="603"/>
      <c r="D460" s="603"/>
      <c r="E460" s="603"/>
      <c r="F460" s="603"/>
      <c r="G460" s="603"/>
      <c r="H460" s="603"/>
      <c r="I460" s="603"/>
      <c r="J460" s="603"/>
      <c r="K460" s="603"/>
      <c r="L460" s="604"/>
      <c r="M460" s="34"/>
      <c r="N460" s="34"/>
      <c r="O460" s="34"/>
      <c r="P460" s="34"/>
      <c r="Q460" s="34"/>
      <c r="R460" s="571"/>
      <c r="S460" s="571"/>
      <c r="T460" s="605"/>
      <c r="U460" s="605"/>
      <c r="V460" s="605"/>
      <c r="W460" s="605"/>
      <c r="X460" s="605"/>
      <c r="Y460" s="608"/>
      <c r="Z460" s="609"/>
      <c r="AA460" s="608"/>
      <c r="AB460" s="614"/>
      <c r="AC460" s="609"/>
    </row>
    <row r="461" spans="1:29" s="35" customForma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571"/>
      <c r="S461" s="571"/>
      <c r="T461" s="606"/>
      <c r="U461" s="606"/>
      <c r="V461" s="606"/>
      <c r="W461" s="606"/>
      <c r="X461" s="606"/>
      <c r="Y461" s="610"/>
      <c r="Z461" s="611"/>
      <c r="AA461" s="610"/>
      <c r="AB461" s="615"/>
      <c r="AC461" s="611"/>
    </row>
    <row r="462" spans="1:29" ht="20.25" customHeight="1">
      <c r="A462" s="47" t="s">
        <v>27</v>
      </c>
      <c r="B462" s="47"/>
      <c r="C462" s="47" t="str">
        <f>IF(Q457=0.08,"消費税率は経過措置適用による","")</f>
        <v/>
      </c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572"/>
      <c r="S462" s="572"/>
      <c r="T462" s="607"/>
      <c r="U462" s="607"/>
      <c r="V462" s="607"/>
      <c r="W462" s="607"/>
      <c r="X462" s="607"/>
      <c r="Y462" s="612"/>
      <c r="Z462" s="613"/>
      <c r="AA462" s="612"/>
      <c r="AB462" s="616"/>
      <c r="AC462" s="613"/>
    </row>
    <row r="463" spans="1:29" ht="3.6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</row>
    <row r="464" spans="1:29" ht="14.4" customHeight="1">
      <c r="A464" s="509" t="s">
        <v>120</v>
      </c>
      <c r="B464" s="509"/>
      <c r="C464" s="509"/>
      <c r="D464" s="20"/>
      <c r="E464" s="20"/>
      <c r="F464" s="20"/>
      <c r="G464" s="20"/>
      <c r="H464" s="20"/>
      <c r="I464" s="20"/>
      <c r="J464" s="20"/>
      <c r="K464" s="20"/>
      <c r="L464" s="20"/>
      <c r="M464" s="590" t="s">
        <v>4</v>
      </c>
      <c r="N464" s="590"/>
      <c r="O464" s="590"/>
      <c r="P464" s="590"/>
      <c r="Q464" s="590"/>
      <c r="R464" s="590"/>
      <c r="S464" s="590"/>
      <c r="T464" s="590"/>
      <c r="U464" s="20"/>
      <c r="V464" s="20"/>
      <c r="W464" s="21" t="s">
        <v>25</v>
      </c>
      <c r="X464" s="460" t="str">
        <f>IF($D471="","",VLOOKUP($D471,工事名!$B$2:$D$106,3,FALSE))</f>
        <v/>
      </c>
      <c r="Y464" s="460"/>
      <c r="Z464" s="460"/>
      <c r="AA464" s="460"/>
      <c r="AB464" s="460"/>
      <c r="AC464" s="460"/>
    </row>
    <row r="465" spans="1:41" ht="14.4" customHeight="1" thickBo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591"/>
      <c r="N465" s="591"/>
      <c r="O465" s="591"/>
      <c r="P465" s="591"/>
      <c r="Q465" s="591"/>
      <c r="R465" s="591"/>
      <c r="S465" s="591"/>
      <c r="T465" s="591"/>
      <c r="U465" s="23"/>
      <c r="V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</row>
    <row r="466" spans="1:41" ht="13.2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555"/>
      <c r="N466" s="555"/>
      <c r="O466" s="555"/>
      <c r="P466" s="555"/>
      <c r="Q466" s="555"/>
      <c r="R466" s="555"/>
      <c r="S466" s="555"/>
      <c r="T466" s="555"/>
      <c r="U466" s="20"/>
      <c r="V466" s="20"/>
      <c r="W466" s="20"/>
      <c r="X466" s="20"/>
      <c r="Y466" s="20"/>
      <c r="AA466" s="455" t="s">
        <v>83</v>
      </c>
      <c r="AB466" s="455"/>
      <c r="AC466" s="455"/>
    </row>
    <row r="467" spans="1:41" ht="12" customHeight="1">
      <c r="A467" s="587" t="s">
        <v>5</v>
      </c>
      <c r="B467" s="587"/>
      <c r="C467" s="587"/>
      <c r="D467" s="587"/>
      <c r="E467" s="587"/>
      <c r="F467" s="587"/>
      <c r="G467" s="587"/>
      <c r="H467" s="587"/>
      <c r="I467" s="587"/>
      <c r="J467" s="587"/>
      <c r="K467" s="587"/>
      <c r="L467" s="587"/>
      <c r="M467" s="556"/>
      <c r="N467" s="556"/>
      <c r="O467" s="556"/>
      <c r="P467" s="556"/>
      <c r="Q467" s="556"/>
      <c r="R467" s="556"/>
      <c r="S467" s="556"/>
      <c r="T467" s="556"/>
      <c r="U467" s="507" t="s">
        <v>37</v>
      </c>
      <c r="V467" s="631" t="str">
        <f>IF(基本入力!$B$3=0,"",基本入力!$B$3)</f>
        <v>住所を入力してください。</v>
      </c>
      <c r="W467" s="631"/>
      <c r="X467" s="631"/>
      <c r="Y467" s="631"/>
      <c r="Z467" s="631"/>
      <c r="AA467" s="631"/>
      <c r="AB467" s="165"/>
      <c r="AC467" s="24"/>
    </row>
    <row r="468" spans="1:41" ht="12" customHeight="1">
      <c r="A468" s="587"/>
      <c r="B468" s="587"/>
      <c r="C468" s="587"/>
      <c r="D468" s="587"/>
      <c r="E468" s="587"/>
      <c r="F468" s="587"/>
      <c r="G468" s="587"/>
      <c r="H468" s="587"/>
      <c r="I468" s="587"/>
      <c r="J468" s="587"/>
      <c r="K468" s="587"/>
      <c r="L468" s="587"/>
      <c r="M468" s="20"/>
      <c r="N468" s="20"/>
      <c r="O468" s="20"/>
      <c r="P468" s="20"/>
      <c r="Q468" s="20"/>
      <c r="R468" s="20"/>
      <c r="S468" s="20"/>
      <c r="T468" s="20"/>
      <c r="U468" s="508"/>
      <c r="V468" s="632"/>
      <c r="W468" s="632"/>
      <c r="X468" s="632"/>
      <c r="Y468" s="632"/>
      <c r="Z468" s="632"/>
      <c r="AA468" s="632"/>
      <c r="AB468" s="143"/>
      <c r="AC468" s="25"/>
    </row>
    <row r="469" spans="1:41" ht="12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508" t="s">
        <v>38</v>
      </c>
      <c r="V469" s="496" t="str">
        <f>IF(基本入力!$B$5=0,"",基本入力!$B$5)</f>
        <v>御社名を正式名称で入力してください。</v>
      </c>
      <c r="W469" s="496"/>
      <c r="X469" s="496"/>
      <c r="Y469" s="496"/>
      <c r="Z469" s="496"/>
      <c r="AA469" s="496"/>
      <c r="AB469" s="496"/>
      <c r="AC469" s="26"/>
    </row>
    <row r="470" spans="1:41" ht="12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508"/>
      <c r="V470" s="496"/>
      <c r="W470" s="496"/>
      <c r="X470" s="496"/>
      <c r="Y470" s="496"/>
      <c r="Z470" s="496"/>
      <c r="AA470" s="496"/>
      <c r="AB470" s="496"/>
      <c r="AC470" s="26"/>
    </row>
    <row r="471" spans="1:41" ht="12" customHeight="1">
      <c r="A471" s="20"/>
      <c r="B471" s="595" t="s">
        <v>0</v>
      </c>
      <c r="C471" s="595"/>
      <c r="D471" s="633"/>
      <c r="E471" s="633"/>
      <c r="F471" s="633"/>
      <c r="G471" s="633"/>
      <c r="H471" s="633"/>
      <c r="I471" s="595" t="s">
        <v>7</v>
      </c>
      <c r="J471" s="20"/>
      <c r="K471" s="20"/>
      <c r="L471" s="20"/>
      <c r="M471" s="20"/>
      <c r="N471" s="20"/>
      <c r="O471" s="20"/>
      <c r="P471" s="20"/>
      <c r="Q471" s="450" t="str">
        <f>IF(基本入力!$B$13=0,"",基本入力!$B$13)</f>
        <v>000000</v>
      </c>
      <c r="R471" s="450"/>
      <c r="T471" s="52"/>
      <c r="U471" s="508"/>
      <c r="V471" s="496"/>
      <c r="W471" s="496"/>
      <c r="X471" s="496"/>
      <c r="Y471" s="496"/>
      <c r="Z471" s="496"/>
      <c r="AA471" s="496"/>
      <c r="AB471" s="496"/>
      <c r="AC471" s="26"/>
    </row>
    <row r="472" spans="1:41" ht="12" customHeight="1" thickBot="1">
      <c r="A472" s="20"/>
      <c r="B472" s="596"/>
      <c r="C472" s="596"/>
      <c r="D472" s="634"/>
      <c r="E472" s="634"/>
      <c r="F472" s="634"/>
      <c r="G472" s="634"/>
      <c r="H472" s="634"/>
      <c r="I472" s="596"/>
      <c r="J472" s="20"/>
      <c r="K472" s="20"/>
      <c r="L472" s="20"/>
      <c r="M472" s="20"/>
      <c r="N472" s="20"/>
      <c r="O472" s="20"/>
      <c r="P472" s="144" t="s">
        <v>140</v>
      </c>
      <c r="Q472" s="451"/>
      <c r="R472" s="451"/>
      <c r="T472" s="52"/>
      <c r="U472" s="142"/>
      <c r="V472" s="485" t="str">
        <f>IF(基本入力!$B$7=0,"",基本入力!$B$7)</f>
        <v>御社の代表取締役社長を入力してください。</v>
      </c>
      <c r="W472" s="485"/>
      <c r="X472" s="485"/>
      <c r="Y472" s="485"/>
      <c r="Z472" s="485"/>
      <c r="AA472" s="485"/>
      <c r="AB472" s="145"/>
      <c r="AC472" s="28"/>
    </row>
    <row r="473" spans="1:41" ht="12" customHeight="1">
      <c r="A473" s="20"/>
      <c r="B473" s="29"/>
      <c r="C473" s="29"/>
      <c r="D473" s="29"/>
      <c r="E473" s="139"/>
      <c r="F473" s="139"/>
      <c r="G473" s="139"/>
      <c r="H473" s="139"/>
      <c r="I473" s="29"/>
      <c r="J473" s="20"/>
      <c r="K473" s="20"/>
      <c r="L473" s="20"/>
      <c r="M473" s="20"/>
      <c r="N473" s="20"/>
      <c r="O473" s="20"/>
      <c r="P473" s="20"/>
      <c r="Q473" s="20"/>
      <c r="R473" s="20"/>
      <c r="T473" s="20"/>
      <c r="U473" s="142"/>
      <c r="V473" s="485"/>
      <c r="W473" s="485"/>
      <c r="X473" s="485"/>
      <c r="Y473" s="485"/>
      <c r="Z473" s="485"/>
      <c r="AA473" s="485"/>
      <c r="AB473" s="145"/>
      <c r="AC473" s="28"/>
    </row>
    <row r="474" spans="1:41" ht="12" customHeight="1">
      <c r="A474" s="20"/>
      <c r="B474" s="595" t="s">
        <v>6</v>
      </c>
      <c r="C474" s="595"/>
      <c r="D474" s="597" t="str">
        <f>IF($D471="","",VLOOKUP($D471,工事名!$B$2:$C$106,2,FALSE))</f>
        <v/>
      </c>
      <c r="E474" s="597"/>
      <c r="F474" s="597"/>
      <c r="G474" s="597"/>
      <c r="H474" s="597"/>
      <c r="I474" s="597"/>
      <c r="J474" s="597"/>
      <c r="K474" s="597"/>
      <c r="L474" s="597"/>
      <c r="M474" s="597"/>
      <c r="N474" s="597"/>
      <c r="O474" s="597"/>
      <c r="P474" s="597"/>
      <c r="Q474" s="597"/>
      <c r="R474" s="597"/>
      <c r="S474" s="597"/>
      <c r="T474" s="20"/>
      <c r="U474" s="490" t="s">
        <v>23</v>
      </c>
      <c r="V474" s="492" t="str">
        <f>IF(基本入力!$B$9=0,"",基本入力!$B$9)</f>
        <v>電話番号入力</v>
      </c>
      <c r="W474" s="492"/>
      <c r="X474" s="494" t="s">
        <v>24</v>
      </c>
      <c r="Y474" s="492" t="str">
        <f>IF(基本入力!$B$11=0,"",基本入力!$B$11)</f>
        <v>FAX番号入力</v>
      </c>
      <c r="Z474" s="492"/>
      <c r="AA474" s="492"/>
      <c r="AB474" s="492"/>
      <c r="AC474" s="140"/>
    </row>
    <row r="475" spans="1:41" ht="12" customHeight="1" thickBot="1">
      <c r="A475" s="20"/>
      <c r="B475" s="596"/>
      <c r="C475" s="596"/>
      <c r="D475" s="598"/>
      <c r="E475" s="598"/>
      <c r="F475" s="598"/>
      <c r="G475" s="598"/>
      <c r="H475" s="598"/>
      <c r="I475" s="598"/>
      <c r="J475" s="598"/>
      <c r="K475" s="598"/>
      <c r="L475" s="598"/>
      <c r="M475" s="598"/>
      <c r="N475" s="598"/>
      <c r="O475" s="598"/>
      <c r="P475" s="598"/>
      <c r="Q475" s="598"/>
      <c r="R475" s="598"/>
      <c r="S475" s="598"/>
      <c r="T475" s="20"/>
      <c r="U475" s="491"/>
      <c r="V475" s="493"/>
      <c r="W475" s="493"/>
      <c r="X475" s="495"/>
      <c r="Y475" s="493"/>
      <c r="Z475" s="493"/>
      <c r="AA475" s="493"/>
      <c r="AB475" s="493"/>
      <c r="AC475" s="141"/>
    </row>
    <row r="476" spans="1:41" ht="12" customHeight="1" thickBo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</row>
    <row r="477" spans="1:41" ht="12" customHeight="1">
      <c r="A477" s="510" t="s">
        <v>115</v>
      </c>
      <c r="B477" s="511"/>
      <c r="C477" s="511"/>
      <c r="D477" s="511"/>
      <c r="E477" s="512"/>
      <c r="F477" s="620"/>
      <c r="G477" s="621"/>
      <c r="H477" s="621"/>
      <c r="I477" s="621"/>
      <c r="J477" s="621"/>
      <c r="K477" s="621"/>
      <c r="L477" s="622"/>
      <c r="M477" s="31"/>
      <c r="N477" s="626" t="s">
        <v>28</v>
      </c>
      <c r="O477" s="627"/>
      <c r="P477" s="628" t="s">
        <v>30</v>
      </c>
      <c r="Q477" s="629"/>
      <c r="R477" s="629"/>
      <c r="S477" s="629"/>
      <c r="T477" s="629"/>
      <c r="U477" s="630"/>
      <c r="V477" s="138" t="s">
        <v>2</v>
      </c>
      <c r="W477" s="138" t="s">
        <v>29</v>
      </c>
      <c r="X477" s="579" t="s">
        <v>31</v>
      </c>
      <c r="Y477" s="578"/>
      <c r="Z477" s="579" t="s">
        <v>32</v>
      </c>
      <c r="AA477" s="577"/>
      <c r="AB477" s="577"/>
      <c r="AC477" s="580"/>
    </row>
    <row r="478" spans="1:41" ht="12" customHeight="1">
      <c r="A478" s="513"/>
      <c r="B478" s="514"/>
      <c r="C478" s="514"/>
      <c r="D478" s="514"/>
      <c r="E478" s="515"/>
      <c r="F478" s="534"/>
      <c r="G478" s="535"/>
      <c r="H478" s="535"/>
      <c r="I478" s="535"/>
      <c r="J478" s="535"/>
      <c r="K478" s="535"/>
      <c r="L478" s="536"/>
      <c r="M478" s="31"/>
      <c r="N478" s="486"/>
      <c r="O478" s="488"/>
      <c r="P478" s="330" t="s">
        <v>121</v>
      </c>
      <c r="Q478" s="452"/>
      <c r="R478" s="452"/>
      <c r="S478" s="452"/>
      <c r="T478" s="452"/>
      <c r="U478" s="332"/>
      <c r="V478" s="453"/>
      <c r="W478" s="481" t="s">
        <v>122</v>
      </c>
      <c r="X478" s="475"/>
      <c r="Y478" s="476"/>
      <c r="Z478" s="276">
        <f>V478*X478</f>
        <v>0</v>
      </c>
      <c r="AA478" s="278"/>
      <c r="AB478" s="278"/>
      <c r="AC478" s="279"/>
    </row>
    <row r="479" spans="1:41" ht="12" customHeight="1">
      <c r="A479" s="617"/>
      <c r="B479" s="618"/>
      <c r="C479" s="618"/>
      <c r="D479" s="618"/>
      <c r="E479" s="619"/>
      <c r="F479" s="623"/>
      <c r="G479" s="624"/>
      <c r="H479" s="624"/>
      <c r="I479" s="624"/>
      <c r="J479" s="624"/>
      <c r="K479" s="624"/>
      <c r="L479" s="625"/>
      <c r="M479" s="31"/>
      <c r="N479" s="487"/>
      <c r="O479" s="489"/>
      <c r="P479" s="333"/>
      <c r="Q479" s="334"/>
      <c r="R479" s="334"/>
      <c r="S479" s="334"/>
      <c r="T479" s="334"/>
      <c r="U479" s="335"/>
      <c r="V479" s="454"/>
      <c r="W479" s="482"/>
      <c r="X479" s="483"/>
      <c r="Y479" s="484"/>
      <c r="Z479" s="313"/>
      <c r="AA479" s="314"/>
      <c r="AB479" s="314"/>
      <c r="AC479" s="315"/>
    </row>
    <row r="480" spans="1:41" ht="12" customHeight="1">
      <c r="A480" s="528" t="s">
        <v>8</v>
      </c>
      <c r="B480" s="529"/>
      <c r="C480" s="529"/>
      <c r="D480" s="529"/>
      <c r="E480" s="530"/>
      <c r="F480" s="531"/>
      <c r="G480" s="532"/>
      <c r="H480" s="532"/>
      <c r="I480" s="532"/>
      <c r="J480" s="532"/>
      <c r="K480" s="532"/>
      <c r="L480" s="533"/>
      <c r="M480" s="20"/>
      <c r="N480" s="486"/>
      <c r="O480" s="488"/>
      <c r="P480" s="330"/>
      <c r="Q480" s="452"/>
      <c r="R480" s="452"/>
      <c r="S480" s="452"/>
      <c r="T480" s="452"/>
      <c r="U480" s="332"/>
      <c r="V480" s="453"/>
      <c r="W480" s="310"/>
      <c r="X480" s="475"/>
      <c r="Y480" s="476"/>
      <c r="Z480" s="276">
        <f>V480*X480</f>
        <v>0</v>
      </c>
      <c r="AA480" s="278"/>
      <c r="AB480" s="278"/>
      <c r="AC480" s="279"/>
    </row>
    <row r="481" spans="1:29" ht="12" customHeight="1">
      <c r="A481" s="513"/>
      <c r="B481" s="514"/>
      <c r="C481" s="514"/>
      <c r="D481" s="514"/>
      <c r="E481" s="515"/>
      <c r="F481" s="534"/>
      <c r="G481" s="535"/>
      <c r="H481" s="535"/>
      <c r="I481" s="535"/>
      <c r="J481" s="535"/>
      <c r="K481" s="535"/>
      <c r="L481" s="536"/>
      <c r="M481" s="20"/>
      <c r="N481" s="487"/>
      <c r="O481" s="489"/>
      <c r="P481" s="333"/>
      <c r="Q481" s="334"/>
      <c r="R481" s="334"/>
      <c r="S481" s="334"/>
      <c r="T481" s="334"/>
      <c r="U481" s="335"/>
      <c r="V481" s="454"/>
      <c r="W481" s="497"/>
      <c r="X481" s="483"/>
      <c r="Y481" s="484"/>
      <c r="Z481" s="313"/>
      <c r="AA481" s="314"/>
      <c r="AB481" s="314"/>
      <c r="AC481" s="315"/>
    </row>
    <row r="482" spans="1:29" ht="12" customHeight="1" thickBot="1">
      <c r="A482" s="516"/>
      <c r="B482" s="517"/>
      <c r="C482" s="517"/>
      <c r="D482" s="517"/>
      <c r="E482" s="518"/>
      <c r="F482" s="537"/>
      <c r="G482" s="538"/>
      <c r="H482" s="538"/>
      <c r="I482" s="538"/>
      <c r="J482" s="538"/>
      <c r="K482" s="538"/>
      <c r="L482" s="539"/>
      <c r="M482" s="20"/>
      <c r="N482" s="486"/>
      <c r="O482" s="488"/>
      <c r="P482" s="330"/>
      <c r="Q482" s="452"/>
      <c r="R482" s="452"/>
      <c r="S482" s="452"/>
      <c r="T482" s="452"/>
      <c r="U482" s="332"/>
      <c r="V482" s="453"/>
      <c r="W482" s="310"/>
      <c r="X482" s="475"/>
      <c r="Y482" s="476"/>
      <c r="Z482" s="276">
        <f>V482*X482</f>
        <v>0</v>
      </c>
      <c r="AA482" s="278"/>
      <c r="AB482" s="278"/>
      <c r="AC482" s="279"/>
    </row>
    <row r="483" spans="1:29" ht="12" customHeight="1">
      <c r="A483" s="510" t="s">
        <v>10</v>
      </c>
      <c r="B483" s="511"/>
      <c r="C483" s="511"/>
      <c r="D483" s="511"/>
      <c r="E483" s="512"/>
      <c r="F483" s="546">
        <f>X499</f>
        <v>0</v>
      </c>
      <c r="G483" s="547"/>
      <c r="H483" s="547"/>
      <c r="I483" s="547"/>
      <c r="J483" s="547"/>
      <c r="K483" s="547"/>
      <c r="L483" s="548"/>
      <c r="M483" s="20"/>
      <c r="N483" s="487"/>
      <c r="O483" s="489"/>
      <c r="P483" s="333"/>
      <c r="Q483" s="334"/>
      <c r="R483" s="334"/>
      <c r="S483" s="334"/>
      <c r="T483" s="334"/>
      <c r="U483" s="335"/>
      <c r="V483" s="454"/>
      <c r="W483" s="497"/>
      <c r="X483" s="483"/>
      <c r="Y483" s="484"/>
      <c r="Z483" s="313"/>
      <c r="AA483" s="314"/>
      <c r="AB483" s="314"/>
      <c r="AC483" s="315"/>
    </row>
    <row r="484" spans="1:29" ht="12" customHeight="1">
      <c r="A484" s="513"/>
      <c r="B484" s="514"/>
      <c r="C484" s="514"/>
      <c r="D484" s="514"/>
      <c r="E484" s="515"/>
      <c r="F484" s="549"/>
      <c r="G484" s="550"/>
      <c r="H484" s="550"/>
      <c r="I484" s="550"/>
      <c r="J484" s="550"/>
      <c r="K484" s="550"/>
      <c r="L484" s="551"/>
      <c r="M484" s="20"/>
      <c r="N484" s="486"/>
      <c r="O484" s="488"/>
      <c r="P484" s="330"/>
      <c r="Q484" s="452"/>
      <c r="R484" s="452"/>
      <c r="S484" s="452"/>
      <c r="T484" s="452"/>
      <c r="U484" s="332"/>
      <c r="V484" s="453"/>
      <c r="W484" s="310"/>
      <c r="X484" s="475"/>
      <c r="Y484" s="476"/>
      <c r="Z484" s="276">
        <f>V484*X484</f>
        <v>0</v>
      </c>
      <c r="AA484" s="278"/>
      <c r="AB484" s="278"/>
      <c r="AC484" s="279"/>
    </row>
    <row r="485" spans="1:29" ht="12" customHeight="1" thickBot="1">
      <c r="A485" s="516"/>
      <c r="B485" s="517"/>
      <c r="C485" s="517"/>
      <c r="D485" s="517"/>
      <c r="E485" s="518"/>
      <c r="F485" s="552"/>
      <c r="G485" s="553"/>
      <c r="H485" s="553"/>
      <c r="I485" s="553"/>
      <c r="J485" s="553"/>
      <c r="K485" s="553"/>
      <c r="L485" s="554"/>
      <c r="M485" s="20"/>
      <c r="N485" s="487"/>
      <c r="O485" s="489"/>
      <c r="P485" s="333"/>
      <c r="Q485" s="334"/>
      <c r="R485" s="334"/>
      <c r="S485" s="334"/>
      <c r="T485" s="334"/>
      <c r="U485" s="335"/>
      <c r="V485" s="454"/>
      <c r="W485" s="497"/>
      <c r="X485" s="483"/>
      <c r="Y485" s="484"/>
      <c r="Z485" s="313"/>
      <c r="AA485" s="314"/>
      <c r="AB485" s="314"/>
      <c r="AC485" s="315"/>
    </row>
    <row r="486" spans="1:29" ht="12" customHeight="1">
      <c r="A486" s="510" t="s">
        <v>11</v>
      </c>
      <c r="B486" s="511"/>
      <c r="C486" s="511"/>
      <c r="D486" s="511"/>
      <c r="E486" s="512"/>
      <c r="F486" s="519"/>
      <c r="G486" s="520"/>
      <c r="H486" s="520"/>
      <c r="I486" s="520"/>
      <c r="J486" s="520"/>
      <c r="K486" s="520"/>
      <c r="L486" s="521"/>
      <c r="M486" s="20"/>
      <c r="N486" s="486"/>
      <c r="O486" s="488"/>
      <c r="P486" s="330"/>
      <c r="Q486" s="452"/>
      <c r="R486" s="452"/>
      <c r="S486" s="452"/>
      <c r="T486" s="452"/>
      <c r="U486" s="332"/>
      <c r="V486" s="453"/>
      <c r="W486" s="310"/>
      <c r="X486" s="475"/>
      <c r="Y486" s="476"/>
      <c r="Z486" s="276">
        <f>V486*X486</f>
        <v>0</v>
      </c>
      <c r="AA486" s="278"/>
      <c r="AB486" s="278"/>
      <c r="AC486" s="279"/>
    </row>
    <row r="487" spans="1:29" ht="12" customHeight="1">
      <c r="A487" s="513"/>
      <c r="B487" s="514"/>
      <c r="C487" s="514"/>
      <c r="D487" s="514"/>
      <c r="E487" s="515"/>
      <c r="F487" s="522"/>
      <c r="G487" s="523"/>
      <c r="H487" s="523"/>
      <c r="I487" s="523"/>
      <c r="J487" s="523"/>
      <c r="K487" s="523"/>
      <c r="L487" s="524"/>
      <c r="M487" s="20"/>
      <c r="N487" s="487"/>
      <c r="O487" s="489"/>
      <c r="P487" s="333"/>
      <c r="Q487" s="334"/>
      <c r="R487" s="334"/>
      <c r="S487" s="334"/>
      <c r="T487" s="334"/>
      <c r="U487" s="335"/>
      <c r="V487" s="454"/>
      <c r="W487" s="497"/>
      <c r="X487" s="483"/>
      <c r="Y487" s="484"/>
      <c r="Z487" s="313"/>
      <c r="AA487" s="314"/>
      <c r="AB487" s="314"/>
      <c r="AC487" s="315"/>
    </row>
    <row r="488" spans="1:29" ht="12" customHeight="1" thickBot="1">
      <c r="A488" s="516"/>
      <c r="B488" s="517"/>
      <c r="C488" s="517"/>
      <c r="D488" s="517"/>
      <c r="E488" s="518"/>
      <c r="F488" s="525"/>
      <c r="G488" s="526"/>
      <c r="H488" s="526"/>
      <c r="I488" s="526"/>
      <c r="J488" s="526"/>
      <c r="K488" s="526"/>
      <c r="L488" s="527"/>
      <c r="M488" s="20"/>
      <c r="N488" s="486"/>
      <c r="O488" s="488"/>
      <c r="P488" s="330"/>
      <c r="Q488" s="452"/>
      <c r="R488" s="452"/>
      <c r="S488" s="452"/>
      <c r="T488" s="452"/>
      <c r="U488" s="332"/>
      <c r="V488" s="453"/>
      <c r="W488" s="310"/>
      <c r="X488" s="475"/>
      <c r="Y488" s="476"/>
      <c r="Z488" s="276">
        <f>V488*X488</f>
        <v>0</v>
      </c>
      <c r="AA488" s="278"/>
      <c r="AB488" s="278"/>
      <c r="AC488" s="279"/>
    </row>
    <row r="489" spans="1:29" ht="12" customHeight="1" thickBo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487"/>
      <c r="O489" s="489"/>
      <c r="P489" s="333"/>
      <c r="Q489" s="334"/>
      <c r="R489" s="334"/>
      <c r="S489" s="334"/>
      <c r="T489" s="334"/>
      <c r="U489" s="335"/>
      <c r="V489" s="454"/>
      <c r="W489" s="497"/>
      <c r="X489" s="483"/>
      <c r="Y489" s="484"/>
      <c r="Z489" s="313"/>
      <c r="AA489" s="314"/>
      <c r="AB489" s="314"/>
      <c r="AC489" s="315"/>
    </row>
    <row r="490" spans="1:29" s="35" customFormat="1" ht="24" customHeight="1">
      <c r="A490" s="581" t="s">
        <v>12</v>
      </c>
      <c r="B490" s="582"/>
      <c r="C490" s="573" t="s">
        <v>152</v>
      </c>
      <c r="D490" s="574"/>
      <c r="E490" s="574"/>
      <c r="F490" s="574"/>
      <c r="G490" s="574"/>
      <c r="H490" s="575"/>
      <c r="I490" s="503" t="s">
        <v>13</v>
      </c>
      <c r="J490" s="504"/>
      <c r="K490" s="51" t="str">
        <f>IF($D471="","",VLOOKUP($D471,工事名!$B$2:$F$106,5,FALSE))&amp;""</f>
        <v/>
      </c>
      <c r="L490" s="137" t="s">
        <v>35</v>
      </c>
      <c r="M490" s="34"/>
      <c r="N490" s="146"/>
      <c r="O490" s="147"/>
      <c r="P490" s="321"/>
      <c r="Q490" s="322"/>
      <c r="R490" s="322"/>
      <c r="S490" s="322"/>
      <c r="T490" s="322"/>
      <c r="U490" s="323"/>
      <c r="V490" s="148"/>
      <c r="W490" s="149"/>
      <c r="X490" s="456"/>
      <c r="Y490" s="457"/>
      <c r="Z490" s="360">
        <f>V490*X490</f>
        <v>0</v>
      </c>
      <c r="AA490" s="458"/>
      <c r="AB490" s="458"/>
      <c r="AC490" s="459"/>
    </row>
    <row r="491" spans="1:29" s="35" customFormat="1" ht="24" customHeight="1" thickBot="1">
      <c r="A491" s="557" t="s">
        <v>14</v>
      </c>
      <c r="B491" s="558"/>
      <c r="C491" s="540"/>
      <c r="D491" s="541"/>
      <c r="E491" s="541"/>
      <c r="F491" s="542"/>
      <c r="G491" s="540" t="s">
        <v>15</v>
      </c>
      <c r="H491" s="541"/>
      <c r="I491" s="542"/>
      <c r="J491" s="543" t="str">
        <f>IF($D471="","",VLOOKUP($D471,工事名!$B$2:$E$106,4,FALSE))&amp;""</f>
        <v/>
      </c>
      <c r="K491" s="544"/>
      <c r="L491" s="545"/>
      <c r="M491" s="34"/>
      <c r="N491" s="146"/>
      <c r="O491" s="147"/>
      <c r="P491" s="321"/>
      <c r="Q491" s="322"/>
      <c r="R491" s="322"/>
      <c r="S491" s="322"/>
      <c r="T491" s="322"/>
      <c r="U491" s="323"/>
      <c r="V491" s="136"/>
      <c r="W491" s="149"/>
      <c r="X491" s="456"/>
      <c r="Y491" s="457"/>
      <c r="Z491" s="360">
        <f>V491*X491</f>
        <v>0</v>
      </c>
      <c r="AA491" s="458"/>
      <c r="AB491" s="458"/>
      <c r="AC491" s="459"/>
    </row>
    <row r="492" spans="1:29" s="35" customFormat="1" ht="24" customHeight="1">
      <c r="A492" s="581" t="s">
        <v>16</v>
      </c>
      <c r="B492" s="582"/>
      <c r="C492" s="583"/>
      <c r="D492" s="584"/>
      <c r="E492" s="584"/>
      <c r="F492" s="585"/>
      <c r="G492" s="586" t="s">
        <v>18</v>
      </c>
      <c r="H492" s="584"/>
      <c r="I492" s="584"/>
      <c r="J492" s="584"/>
      <c r="K492" s="584"/>
      <c r="L492" s="585"/>
      <c r="M492" s="34"/>
      <c r="N492" s="146"/>
      <c r="O492" s="147"/>
      <c r="P492" s="321"/>
      <c r="Q492" s="322"/>
      <c r="R492" s="322"/>
      <c r="S492" s="322"/>
      <c r="T492" s="322"/>
      <c r="U492" s="323"/>
      <c r="V492" s="148"/>
      <c r="W492" s="149"/>
      <c r="X492" s="456"/>
      <c r="Y492" s="457"/>
      <c r="Z492" s="360">
        <f>V492*X492</f>
        <v>0</v>
      </c>
      <c r="AA492" s="458"/>
      <c r="AB492" s="458"/>
      <c r="AC492" s="459"/>
    </row>
    <row r="493" spans="1:29" s="35" customFormat="1" ht="24" customHeight="1" thickBot="1">
      <c r="A493" s="557" t="s">
        <v>17</v>
      </c>
      <c r="B493" s="558"/>
      <c r="C493" s="540"/>
      <c r="D493" s="541"/>
      <c r="E493" s="541"/>
      <c r="F493" s="588"/>
      <c r="G493" s="589" t="s">
        <v>19</v>
      </c>
      <c r="H493" s="541"/>
      <c r="I493" s="541"/>
      <c r="J493" s="541"/>
      <c r="K493" s="541"/>
      <c r="L493" s="588"/>
      <c r="M493" s="34"/>
      <c r="N493" s="146"/>
      <c r="O493" s="147"/>
      <c r="P493" s="321"/>
      <c r="Q493" s="322"/>
      <c r="R493" s="322"/>
      <c r="S493" s="322"/>
      <c r="T493" s="322"/>
      <c r="U493" s="323"/>
      <c r="V493" s="148"/>
      <c r="W493" s="149"/>
      <c r="X493" s="456"/>
      <c r="Y493" s="457"/>
      <c r="Z493" s="360">
        <f>V493*X493</f>
        <v>0</v>
      </c>
      <c r="AA493" s="458"/>
      <c r="AB493" s="458"/>
      <c r="AC493" s="459"/>
    </row>
    <row r="494" spans="1:29" s="35" customFormat="1" ht="12" customHeight="1" thickBo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486"/>
      <c r="O494" s="488"/>
      <c r="P494" s="330"/>
      <c r="Q494" s="452"/>
      <c r="R494" s="452"/>
      <c r="S494" s="452"/>
      <c r="T494" s="452"/>
      <c r="U494" s="332"/>
      <c r="V494" s="453"/>
      <c r="W494" s="481"/>
      <c r="X494" s="475"/>
      <c r="Y494" s="476"/>
      <c r="Z494" s="276">
        <f>V494*X494</f>
        <v>0</v>
      </c>
      <c r="AA494" s="278"/>
      <c r="AB494" s="278"/>
      <c r="AC494" s="279"/>
    </row>
    <row r="495" spans="1:29" s="35" customFormat="1" ht="12" customHeight="1">
      <c r="A495" s="576" t="s">
        <v>20</v>
      </c>
      <c r="B495" s="577"/>
      <c r="C495" s="577"/>
      <c r="D495" s="577"/>
      <c r="E495" s="577"/>
      <c r="F495" s="578"/>
      <c r="G495" s="579" t="s">
        <v>21</v>
      </c>
      <c r="H495" s="577"/>
      <c r="I495" s="577"/>
      <c r="J495" s="577"/>
      <c r="K495" s="577"/>
      <c r="L495" s="580"/>
      <c r="M495" s="34"/>
      <c r="N495" s="487"/>
      <c r="O495" s="489"/>
      <c r="P495" s="333"/>
      <c r="Q495" s="334"/>
      <c r="R495" s="334"/>
      <c r="S495" s="334"/>
      <c r="T495" s="334"/>
      <c r="U495" s="335"/>
      <c r="V495" s="454"/>
      <c r="W495" s="482"/>
      <c r="X495" s="483"/>
      <c r="Y495" s="484"/>
      <c r="Z495" s="313"/>
      <c r="AA495" s="314"/>
      <c r="AB495" s="314"/>
      <c r="AC495" s="315"/>
    </row>
    <row r="496" spans="1:29" s="35" customFormat="1" ht="24" customHeight="1">
      <c r="A496" s="36"/>
      <c r="B496" s="37"/>
      <c r="C496" s="37"/>
      <c r="D496" s="37"/>
      <c r="E496" s="37"/>
      <c r="F496" s="38"/>
      <c r="G496" s="37"/>
      <c r="H496" s="37"/>
      <c r="I496" s="37"/>
      <c r="J496" s="37"/>
      <c r="K496" s="37"/>
      <c r="L496" s="39"/>
      <c r="M496" s="34"/>
      <c r="N496" s="146"/>
      <c r="O496" s="147"/>
      <c r="P496" s="321"/>
      <c r="Q496" s="322"/>
      <c r="R496" s="322"/>
      <c r="S496" s="322"/>
      <c r="T496" s="322"/>
      <c r="U496" s="323"/>
      <c r="V496" s="148"/>
      <c r="W496" s="123"/>
      <c r="X496" s="456"/>
      <c r="Y496" s="457"/>
      <c r="Z496" s="326">
        <f>V496*X496</f>
        <v>0</v>
      </c>
      <c r="AA496" s="479"/>
      <c r="AB496" s="479"/>
      <c r="AC496" s="480"/>
    </row>
    <row r="497" spans="1:41" s="35" customFormat="1" ht="12" customHeight="1" thickBot="1">
      <c r="A497" s="40"/>
      <c r="B497" s="41"/>
      <c r="C497" s="41"/>
      <c r="D497" s="41"/>
      <c r="E497" s="41"/>
      <c r="F497" s="42"/>
      <c r="G497" s="41"/>
      <c r="H497" s="41"/>
      <c r="I497" s="41"/>
      <c r="J497" s="41"/>
      <c r="K497" s="41"/>
      <c r="L497" s="43"/>
      <c r="M497" s="34"/>
      <c r="N497" s="465"/>
      <c r="O497" s="467"/>
      <c r="P497" s="301" t="s">
        <v>34</v>
      </c>
      <c r="Q497" s="469"/>
      <c r="R497" s="469"/>
      <c r="S497" s="469"/>
      <c r="T497" s="469"/>
      <c r="U497" s="303"/>
      <c r="V497" s="308"/>
      <c r="W497" s="310"/>
      <c r="X497" s="475"/>
      <c r="Y497" s="476"/>
      <c r="Z497" s="276">
        <f>SUM(Z478:AC496)</f>
        <v>0</v>
      </c>
      <c r="AA497" s="278"/>
      <c r="AB497" s="278"/>
      <c r="AC497" s="279"/>
    </row>
    <row r="498" spans="1:41" s="35" customFormat="1" ht="12" customHeight="1" thickBo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466"/>
      <c r="O498" s="468"/>
      <c r="P498" s="470"/>
      <c r="Q498" s="471"/>
      <c r="R498" s="471"/>
      <c r="S498" s="471"/>
      <c r="T498" s="471"/>
      <c r="U498" s="472"/>
      <c r="V498" s="473"/>
      <c r="W498" s="474"/>
      <c r="X498" s="477"/>
      <c r="Y498" s="478"/>
      <c r="Z498" s="280"/>
      <c r="AA498" s="281"/>
      <c r="AB498" s="281"/>
      <c r="AC498" s="282"/>
    </row>
    <row r="499" spans="1:41" s="35" customFormat="1" ht="24" customHeight="1" thickBot="1">
      <c r="A499" s="592" t="s">
        <v>22</v>
      </c>
      <c r="B499" s="559" t="str">
        <f>IF(基本入力!$B$15=0,"",基本入力!$B$15)</f>
        <v>銀行名、支店名を入力してください。</v>
      </c>
      <c r="C499" s="560"/>
      <c r="D499" s="560"/>
      <c r="E499" s="560"/>
      <c r="F499" s="560"/>
      <c r="G499" s="560"/>
      <c r="H499" s="561"/>
      <c r="I499" s="44" t="str">
        <f>基本入力!$B$17</f>
        <v>当座または普通</v>
      </c>
      <c r="J499" s="562" t="str">
        <f>IF(基本入力!$B$19=0,"",基本入力!$B$19)</f>
        <v>口座番号入力</v>
      </c>
      <c r="K499" s="562"/>
      <c r="L499" s="563"/>
      <c r="M499" s="34"/>
      <c r="N499" s="498" t="s">
        <v>3</v>
      </c>
      <c r="O499" s="499"/>
      <c r="P499" s="500"/>
      <c r="Q499" s="501">
        <v>0.1</v>
      </c>
      <c r="R499" s="502"/>
      <c r="S499" s="505">
        <f>IFERROR(ROUND(Z497*Q499,0),"")</f>
        <v>0</v>
      </c>
      <c r="T499" s="506"/>
      <c r="U499" s="564" t="s">
        <v>33</v>
      </c>
      <c r="V499" s="564"/>
      <c r="W499" s="565"/>
      <c r="X499" s="566">
        <f>IFERROR(Z497+S499,"")</f>
        <v>0</v>
      </c>
      <c r="Y499" s="567"/>
      <c r="Z499" s="567"/>
      <c r="AA499" s="567"/>
      <c r="AB499" s="567"/>
      <c r="AC499" s="568"/>
    </row>
    <row r="500" spans="1:41" s="35" customFormat="1">
      <c r="A500" s="593"/>
      <c r="B500" s="45" t="s">
        <v>36</v>
      </c>
      <c r="C500" s="569" t="str">
        <f>基本入力!$B$23</f>
        <v>口座名を入力してください。</v>
      </c>
      <c r="D500" s="569"/>
      <c r="E500" s="569"/>
      <c r="F500" s="569"/>
      <c r="G500" s="569"/>
      <c r="H500" s="569"/>
      <c r="I500" s="569"/>
      <c r="J500" s="569"/>
      <c r="K500" s="569"/>
      <c r="L500" s="570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46"/>
      <c r="Y500" s="34"/>
      <c r="Z500" s="34"/>
      <c r="AA500" s="34"/>
      <c r="AB500" s="34"/>
      <c r="AC500" s="34"/>
    </row>
    <row r="501" spans="1:41" s="35" customFormat="1" ht="10.8" customHeight="1">
      <c r="A501" s="593"/>
      <c r="B501" s="599" t="s">
        <v>26</v>
      </c>
      <c r="C501" s="601" t="str">
        <f>基本入力!$B$21&amp;"　"&amp;IF(基本入力!$F$21=0,"",基本入力!$F$21)</f>
        <v>御社名を正式名称で入力してください。　</v>
      </c>
      <c r="D501" s="601"/>
      <c r="E501" s="601"/>
      <c r="F501" s="601"/>
      <c r="G501" s="601"/>
      <c r="H501" s="601" t="str">
        <f>IF(基本入力!$E$21=0,"",基本入力!$E$21)</f>
        <v/>
      </c>
      <c r="I501" s="601"/>
      <c r="J501" s="601"/>
      <c r="K501" s="601"/>
      <c r="L501" s="602"/>
      <c r="M501" s="34"/>
      <c r="N501" s="34"/>
      <c r="O501" s="34"/>
      <c r="P501" s="34"/>
      <c r="Q501" s="34"/>
      <c r="R501" s="571"/>
      <c r="S501" s="571"/>
      <c r="T501" s="172" t="s">
        <v>147</v>
      </c>
      <c r="U501" s="172" t="s">
        <v>148</v>
      </c>
      <c r="V501" s="172" t="s">
        <v>148</v>
      </c>
      <c r="W501" s="172" t="s">
        <v>149</v>
      </c>
      <c r="X501" s="172"/>
      <c r="Y501" s="461" t="s">
        <v>150</v>
      </c>
      <c r="Z501" s="462"/>
      <c r="AA501" s="463" t="s">
        <v>151</v>
      </c>
      <c r="AB501" s="464"/>
      <c r="AC501" s="462"/>
    </row>
    <row r="502" spans="1:41" s="35" customFormat="1" ht="6.6" customHeight="1">
      <c r="A502" s="594"/>
      <c r="B502" s="600"/>
      <c r="C502" s="603"/>
      <c r="D502" s="603"/>
      <c r="E502" s="603"/>
      <c r="F502" s="603"/>
      <c r="G502" s="603"/>
      <c r="H502" s="603"/>
      <c r="I502" s="603"/>
      <c r="J502" s="603"/>
      <c r="K502" s="603"/>
      <c r="L502" s="604"/>
      <c r="M502" s="34"/>
      <c r="N502" s="34"/>
      <c r="O502" s="34"/>
      <c r="P502" s="34"/>
      <c r="Q502" s="34"/>
      <c r="R502" s="571"/>
      <c r="S502" s="571"/>
      <c r="T502" s="605"/>
      <c r="U502" s="605"/>
      <c r="V502" s="605"/>
      <c r="W502" s="605"/>
      <c r="X502" s="605"/>
      <c r="Y502" s="608"/>
      <c r="Z502" s="609"/>
      <c r="AA502" s="608"/>
      <c r="AB502" s="614"/>
      <c r="AC502" s="609"/>
    </row>
    <row r="503" spans="1:41" s="35" customForma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571"/>
      <c r="S503" s="571"/>
      <c r="T503" s="606"/>
      <c r="U503" s="606"/>
      <c r="V503" s="606"/>
      <c r="W503" s="606"/>
      <c r="X503" s="606"/>
      <c r="Y503" s="610"/>
      <c r="Z503" s="611"/>
      <c r="AA503" s="610"/>
      <c r="AB503" s="615"/>
      <c r="AC503" s="611"/>
    </row>
    <row r="504" spans="1:41" ht="20.25" customHeight="1">
      <c r="A504" s="47" t="s">
        <v>27</v>
      </c>
      <c r="B504" s="47"/>
      <c r="C504" s="47" t="str">
        <f>IF(Q499=0.08,"消費税率は経過措置適用による","")</f>
        <v/>
      </c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572"/>
      <c r="S504" s="572"/>
      <c r="T504" s="607"/>
      <c r="U504" s="607"/>
      <c r="V504" s="607"/>
      <c r="W504" s="607"/>
      <c r="X504" s="607"/>
      <c r="Y504" s="612"/>
      <c r="Z504" s="613"/>
      <c r="AA504" s="612"/>
      <c r="AB504" s="616"/>
      <c r="AC504" s="613"/>
    </row>
    <row r="505" spans="1:41" ht="3.6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150"/>
      <c r="S505" s="150"/>
      <c r="T505" s="150"/>
      <c r="U505" s="150"/>
      <c r="V505" s="150"/>
      <c r="W505" s="150"/>
      <c r="X505" s="150"/>
      <c r="Y505" s="150"/>
      <c r="Z505" s="150"/>
      <c r="AA505" s="150"/>
      <c r="AB505" s="150"/>
      <c r="AC505" s="150"/>
    </row>
    <row r="506" spans="1:41" ht="14.4" customHeight="1">
      <c r="A506" s="509" t="s">
        <v>120</v>
      </c>
      <c r="B506" s="509"/>
      <c r="C506" s="509"/>
      <c r="D506" s="20"/>
      <c r="E506" s="20"/>
      <c r="F506" s="20"/>
      <c r="G506" s="20"/>
      <c r="H506" s="20"/>
      <c r="I506" s="20"/>
      <c r="J506" s="20"/>
      <c r="K506" s="20"/>
      <c r="L506" s="20"/>
      <c r="M506" s="590" t="s">
        <v>4</v>
      </c>
      <c r="N506" s="590"/>
      <c r="O506" s="590"/>
      <c r="P506" s="590"/>
      <c r="Q506" s="590"/>
      <c r="R506" s="590"/>
      <c r="S506" s="590"/>
      <c r="T506" s="590"/>
      <c r="U506" s="20"/>
      <c r="V506" s="20"/>
      <c r="W506" s="21" t="s">
        <v>25</v>
      </c>
      <c r="X506" s="460" t="str">
        <f>IF($D513="","",VLOOKUP($D513,工事名!$B$2:$D$106,3,FALSE))</f>
        <v/>
      </c>
      <c r="Y506" s="460"/>
      <c r="Z506" s="460"/>
      <c r="AA506" s="460"/>
      <c r="AB506" s="460"/>
      <c r="AC506" s="460"/>
    </row>
    <row r="507" spans="1:41" ht="14.4" customHeight="1" thickBo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591"/>
      <c r="N507" s="591"/>
      <c r="O507" s="591"/>
      <c r="P507" s="591"/>
      <c r="Q507" s="591"/>
      <c r="R507" s="591"/>
      <c r="S507" s="591"/>
      <c r="T507" s="591"/>
      <c r="U507" s="23"/>
      <c r="V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</row>
    <row r="508" spans="1:41" ht="13.2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555"/>
      <c r="N508" s="555"/>
      <c r="O508" s="555"/>
      <c r="P508" s="555"/>
      <c r="Q508" s="555"/>
      <c r="R508" s="555"/>
      <c r="S508" s="555"/>
      <c r="T508" s="555"/>
      <c r="U508" s="20"/>
      <c r="V508" s="20"/>
      <c r="W508" s="20"/>
      <c r="X508" s="20"/>
      <c r="Y508" s="20"/>
      <c r="AA508" s="455" t="s">
        <v>84</v>
      </c>
      <c r="AB508" s="455"/>
      <c r="AC508" s="455"/>
    </row>
    <row r="509" spans="1:41" ht="12" customHeight="1">
      <c r="A509" s="587" t="s">
        <v>5</v>
      </c>
      <c r="B509" s="587"/>
      <c r="C509" s="587"/>
      <c r="D509" s="587"/>
      <c r="E509" s="587"/>
      <c r="F509" s="587"/>
      <c r="G509" s="587"/>
      <c r="H509" s="587"/>
      <c r="I509" s="587"/>
      <c r="J509" s="587"/>
      <c r="K509" s="587"/>
      <c r="L509" s="587"/>
      <c r="M509" s="556"/>
      <c r="N509" s="556"/>
      <c r="O509" s="556"/>
      <c r="P509" s="556"/>
      <c r="Q509" s="556"/>
      <c r="R509" s="556"/>
      <c r="S509" s="556"/>
      <c r="T509" s="556"/>
      <c r="U509" s="507" t="s">
        <v>37</v>
      </c>
      <c r="V509" s="631" t="str">
        <f>IF(基本入力!$B$3=0,"",基本入力!$B$3)</f>
        <v>住所を入力してください。</v>
      </c>
      <c r="W509" s="631"/>
      <c r="X509" s="631"/>
      <c r="Y509" s="631"/>
      <c r="Z509" s="631"/>
      <c r="AA509" s="631"/>
      <c r="AB509" s="165"/>
      <c r="AC509" s="24"/>
    </row>
    <row r="510" spans="1:41" ht="12" customHeight="1">
      <c r="A510" s="587"/>
      <c r="B510" s="587"/>
      <c r="C510" s="587"/>
      <c r="D510" s="587"/>
      <c r="E510" s="587"/>
      <c r="F510" s="587"/>
      <c r="G510" s="587"/>
      <c r="H510" s="587"/>
      <c r="I510" s="587"/>
      <c r="J510" s="587"/>
      <c r="K510" s="587"/>
      <c r="L510" s="587"/>
      <c r="M510" s="20"/>
      <c r="N510" s="20"/>
      <c r="O510" s="20"/>
      <c r="P510" s="20"/>
      <c r="Q510" s="20"/>
      <c r="R510" s="20"/>
      <c r="S510" s="20"/>
      <c r="T510" s="20"/>
      <c r="U510" s="508"/>
      <c r="V510" s="632"/>
      <c r="W510" s="632"/>
      <c r="X510" s="632"/>
      <c r="Y510" s="632"/>
      <c r="Z510" s="632"/>
      <c r="AA510" s="632"/>
      <c r="AB510" s="143"/>
      <c r="AC510" s="25"/>
    </row>
    <row r="511" spans="1:41" ht="12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508" t="s">
        <v>38</v>
      </c>
      <c r="V511" s="496" t="str">
        <f>IF(基本入力!$B$5=0,"",基本入力!$B$5)</f>
        <v>御社名を正式名称で入力してください。</v>
      </c>
      <c r="W511" s="496"/>
      <c r="X511" s="496"/>
      <c r="Y511" s="496"/>
      <c r="Z511" s="496"/>
      <c r="AA511" s="496"/>
      <c r="AB511" s="496"/>
      <c r="AC511" s="26"/>
    </row>
    <row r="512" spans="1:41" ht="12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508"/>
      <c r="V512" s="496"/>
      <c r="W512" s="496"/>
      <c r="X512" s="496"/>
      <c r="Y512" s="496"/>
      <c r="Z512" s="496"/>
      <c r="AA512" s="496"/>
      <c r="AB512" s="496"/>
      <c r="AC512" s="26"/>
    </row>
    <row r="513" spans="1:29" ht="12" customHeight="1">
      <c r="A513" s="20"/>
      <c r="B513" s="595" t="s">
        <v>0</v>
      </c>
      <c r="C513" s="595"/>
      <c r="D513" s="633"/>
      <c r="E513" s="633"/>
      <c r="F513" s="633"/>
      <c r="G513" s="633"/>
      <c r="H513" s="633"/>
      <c r="I513" s="595" t="s">
        <v>7</v>
      </c>
      <c r="J513" s="20"/>
      <c r="K513" s="20"/>
      <c r="L513" s="20"/>
      <c r="M513" s="20"/>
      <c r="N513" s="20"/>
      <c r="O513" s="20"/>
      <c r="P513" s="20"/>
      <c r="Q513" s="450" t="str">
        <f>IF(基本入力!$B$13=0,"",基本入力!$B$13)</f>
        <v>000000</v>
      </c>
      <c r="R513" s="450"/>
      <c r="T513" s="52"/>
      <c r="U513" s="508"/>
      <c r="V513" s="496"/>
      <c r="W513" s="496"/>
      <c r="X513" s="496"/>
      <c r="Y513" s="496"/>
      <c r="Z513" s="496"/>
      <c r="AA513" s="496"/>
      <c r="AB513" s="496"/>
      <c r="AC513" s="26"/>
    </row>
    <row r="514" spans="1:29" ht="12" customHeight="1" thickBot="1">
      <c r="A514" s="20"/>
      <c r="B514" s="596"/>
      <c r="C514" s="596"/>
      <c r="D514" s="634"/>
      <c r="E514" s="634"/>
      <c r="F514" s="634"/>
      <c r="G514" s="634"/>
      <c r="H514" s="634"/>
      <c r="I514" s="596"/>
      <c r="J514" s="20"/>
      <c r="K514" s="20"/>
      <c r="L514" s="20"/>
      <c r="M514" s="20"/>
      <c r="N514" s="20"/>
      <c r="O514" s="20"/>
      <c r="P514" s="144" t="s">
        <v>140</v>
      </c>
      <c r="Q514" s="451"/>
      <c r="R514" s="451"/>
      <c r="T514" s="52"/>
      <c r="U514" s="142"/>
      <c r="V514" s="485" t="str">
        <f>IF(基本入力!$B$7=0,"",基本入力!$B$7)</f>
        <v>御社の代表取締役社長を入力してください。</v>
      </c>
      <c r="W514" s="485"/>
      <c r="X514" s="485"/>
      <c r="Y514" s="485"/>
      <c r="Z514" s="485"/>
      <c r="AA514" s="485"/>
      <c r="AB514" s="145"/>
      <c r="AC514" s="28"/>
    </row>
    <row r="515" spans="1:29" ht="12" customHeight="1">
      <c r="A515" s="20"/>
      <c r="B515" s="29"/>
      <c r="C515" s="29"/>
      <c r="D515" s="29"/>
      <c r="E515" s="139"/>
      <c r="F515" s="139"/>
      <c r="G515" s="139"/>
      <c r="H515" s="139"/>
      <c r="I515" s="29"/>
      <c r="J515" s="20"/>
      <c r="K515" s="20"/>
      <c r="L515" s="20"/>
      <c r="M515" s="20"/>
      <c r="N515" s="20"/>
      <c r="O515" s="20"/>
      <c r="P515" s="20"/>
      <c r="Q515" s="20"/>
      <c r="R515" s="20"/>
      <c r="T515" s="20"/>
      <c r="U515" s="142"/>
      <c r="V515" s="485"/>
      <c r="W515" s="485"/>
      <c r="X515" s="485"/>
      <c r="Y515" s="485"/>
      <c r="Z515" s="485"/>
      <c r="AA515" s="485"/>
      <c r="AB515" s="145"/>
      <c r="AC515" s="28"/>
    </row>
    <row r="516" spans="1:29" ht="12" customHeight="1">
      <c r="A516" s="20"/>
      <c r="B516" s="595" t="s">
        <v>6</v>
      </c>
      <c r="C516" s="595"/>
      <c r="D516" s="597" t="str">
        <f>IF($D513="","",VLOOKUP($D513,工事名!$B$2:$C$106,2,FALSE))</f>
        <v/>
      </c>
      <c r="E516" s="597"/>
      <c r="F516" s="597"/>
      <c r="G516" s="597"/>
      <c r="H516" s="597"/>
      <c r="I516" s="597"/>
      <c r="J516" s="597"/>
      <c r="K516" s="597"/>
      <c r="L516" s="597"/>
      <c r="M516" s="597"/>
      <c r="N516" s="597"/>
      <c r="O516" s="597"/>
      <c r="P516" s="597"/>
      <c r="Q516" s="597"/>
      <c r="R516" s="597"/>
      <c r="S516" s="597"/>
      <c r="T516" s="20"/>
      <c r="U516" s="490" t="s">
        <v>23</v>
      </c>
      <c r="V516" s="492" t="str">
        <f>IF(基本入力!$B$9=0,"",基本入力!$B$9)</f>
        <v>電話番号入力</v>
      </c>
      <c r="W516" s="492"/>
      <c r="X516" s="494" t="s">
        <v>24</v>
      </c>
      <c r="Y516" s="492" t="str">
        <f>IF(基本入力!$B$11=0,"",基本入力!$B$11)</f>
        <v>FAX番号入力</v>
      </c>
      <c r="Z516" s="492"/>
      <c r="AA516" s="492"/>
      <c r="AB516" s="492"/>
      <c r="AC516" s="140"/>
    </row>
    <row r="517" spans="1:29" ht="12" customHeight="1" thickBot="1">
      <c r="A517" s="20"/>
      <c r="B517" s="596"/>
      <c r="C517" s="596"/>
      <c r="D517" s="598"/>
      <c r="E517" s="598"/>
      <c r="F517" s="598"/>
      <c r="G517" s="598"/>
      <c r="H517" s="598"/>
      <c r="I517" s="598"/>
      <c r="J517" s="598"/>
      <c r="K517" s="598"/>
      <c r="L517" s="598"/>
      <c r="M517" s="598"/>
      <c r="N517" s="598"/>
      <c r="O517" s="598"/>
      <c r="P517" s="598"/>
      <c r="Q517" s="598"/>
      <c r="R517" s="598"/>
      <c r="S517" s="598"/>
      <c r="T517" s="20"/>
      <c r="U517" s="491"/>
      <c r="V517" s="493"/>
      <c r="W517" s="493"/>
      <c r="X517" s="495"/>
      <c r="Y517" s="493"/>
      <c r="Z517" s="493"/>
      <c r="AA517" s="493"/>
      <c r="AB517" s="493"/>
      <c r="AC517" s="141"/>
    </row>
    <row r="518" spans="1:29" ht="12" customHeight="1" thickBo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</row>
    <row r="519" spans="1:29" ht="12" customHeight="1">
      <c r="A519" s="510" t="s">
        <v>115</v>
      </c>
      <c r="B519" s="511"/>
      <c r="C519" s="511"/>
      <c r="D519" s="511"/>
      <c r="E519" s="512"/>
      <c r="F519" s="620"/>
      <c r="G519" s="621"/>
      <c r="H519" s="621"/>
      <c r="I519" s="621"/>
      <c r="J519" s="621"/>
      <c r="K519" s="621"/>
      <c r="L519" s="622"/>
      <c r="M519" s="31"/>
      <c r="N519" s="626" t="s">
        <v>28</v>
      </c>
      <c r="O519" s="627"/>
      <c r="P519" s="628" t="s">
        <v>30</v>
      </c>
      <c r="Q519" s="629"/>
      <c r="R519" s="629"/>
      <c r="S519" s="629"/>
      <c r="T519" s="629"/>
      <c r="U519" s="630"/>
      <c r="V519" s="138" t="s">
        <v>2</v>
      </c>
      <c r="W519" s="138" t="s">
        <v>29</v>
      </c>
      <c r="X519" s="579" t="s">
        <v>31</v>
      </c>
      <c r="Y519" s="578"/>
      <c r="Z519" s="579" t="s">
        <v>32</v>
      </c>
      <c r="AA519" s="577"/>
      <c r="AB519" s="577"/>
      <c r="AC519" s="580"/>
    </row>
    <row r="520" spans="1:29" ht="12" customHeight="1">
      <c r="A520" s="513"/>
      <c r="B520" s="514"/>
      <c r="C520" s="514"/>
      <c r="D520" s="514"/>
      <c r="E520" s="515"/>
      <c r="F520" s="534"/>
      <c r="G520" s="535"/>
      <c r="H520" s="535"/>
      <c r="I520" s="535"/>
      <c r="J520" s="535"/>
      <c r="K520" s="535"/>
      <c r="L520" s="536"/>
      <c r="M520" s="31"/>
      <c r="N520" s="486"/>
      <c r="O520" s="488"/>
      <c r="P520" s="330" t="s">
        <v>121</v>
      </c>
      <c r="Q520" s="452"/>
      <c r="R520" s="452"/>
      <c r="S520" s="452"/>
      <c r="T520" s="452"/>
      <c r="U520" s="332"/>
      <c r="V520" s="453"/>
      <c r="W520" s="481" t="s">
        <v>122</v>
      </c>
      <c r="X520" s="475"/>
      <c r="Y520" s="476"/>
      <c r="Z520" s="276">
        <f>V520*X520</f>
        <v>0</v>
      </c>
      <c r="AA520" s="278"/>
      <c r="AB520" s="278"/>
      <c r="AC520" s="279"/>
    </row>
    <row r="521" spans="1:29" ht="12" customHeight="1">
      <c r="A521" s="617"/>
      <c r="B521" s="618"/>
      <c r="C521" s="618"/>
      <c r="D521" s="618"/>
      <c r="E521" s="619"/>
      <c r="F521" s="623"/>
      <c r="G521" s="624"/>
      <c r="H521" s="624"/>
      <c r="I521" s="624"/>
      <c r="J521" s="624"/>
      <c r="K521" s="624"/>
      <c r="L521" s="625"/>
      <c r="M521" s="31"/>
      <c r="N521" s="487"/>
      <c r="O521" s="489"/>
      <c r="P521" s="333"/>
      <c r="Q521" s="334"/>
      <c r="R521" s="334"/>
      <c r="S521" s="334"/>
      <c r="T521" s="334"/>
      <c r="U521" s="335"/>
      <c r="V521" s="454"/>
      <c r="W521" s="482"/>
      <c r="X521" s="483"/>
      <c r="Y521" s="484"/>
      <c r="Z521" s="313"/>
      <c r="AA521" s="314"/>
      <c r="AB521" s="314"/>
      <c r="AC521" s="315"/>
    </row>
    <row r="522" spans="1:29" ht="12" customHeight="1">
      <c r="A522" s="528" t="s">
        <v>8</v>
      </c>
      <c r="B522" s="529"/>
      <c r="C522" s="529"/>
      <c r="D522" s="529"/>
      <c r="E522" s="530"/>
      <c r="F522" s="531"/>
      <c r="G522" s="532"/>
      <c r="H522" s="532"/>
      <c r="I522" s="532"/>
      <c r="J522" s="532"/>
      <c r="K522" s="532"/>
      <c r="L522" s="533"/>
      <c r="M522" s="20"/>
      <c r="N522" s="486"/>
      <c r="O522" s="488"/>
      <c r="P522" s="330"/>
      <c r="Q522" s="452"/>
      <c r="R522" s="452"/>
      <c r="S522" s="452"/>
      <c r="T522" s="452"/>
      <c r="U522" s="332"/>
      <c r="V522" s="453"/>
      <c r="W522" s="310"/>
      <c r="X522" s="475"/>
      <c r="Y522" s="476"/>
      <c r="Z522" s="276">
        <f>V522*X522</f>
        <v>0</v>
      </c>
      <c r="AA522" s="278"/>
      <c r="AB522" s="278"/>
      <c r="AC522" s="279"/>
    </row>
    <row r="523" spans="1:29" ht="12" customHeight="1">
      <c r="A523" s="513"/>
      <c r="B523" s="514"/>
      <c r="C523" s="514"/>
      <c r="D523" s="514"/>
      <c r="E523" s="515"/>
      <c r="F523" s="534"/>
      <c r="G523" s="535"/>
      <c r="H523" s="535"/>
      <c r="I523" s="535"/>
      <c r="J523" s="535"/>
      <c r="K523" s="535"/>
      <c r="L523" s="536"/>
      <c r="M523" s="20"/>
      <c r="N523" s="487"/>
      <c r="O523" s="489"/>
      <c r="P523" s="333"/>
      <c r="Q523" s="334"/>
      <c r="R523" s="334"/>
      <c r="S523" s="334"/>
      <c r="T523" s="334"/>
      <c r="U523" s="335"/>
      <c r="V523" s="454"/>
      <c r="W523" s="497"/>
      <c r="X523" s="483"/>
      <c r="Y523" s="484"/>
      <c r="Z523" s="313"/>
      <c r="AA523" s="314"/>
      <c r="AB523" s="314"/>
      <c r="AC523" s="315"/>
    </row>
    <row r="524" spans="1:29" ht="12" customHeight="1" thickBot="1">
      <c r="A524" s="516"/>
      <c r="B524" s="517"/>
      <c r="C524" s="517"/>
      <c r="D524" s="517"/>
      <c r="E524" s="518"/>
      <c r="F524" s="537"/>
      <c r="G524" s="538"/>
      <c r="H524" s="538"/>
      <c r="I524" s="538"/>
      <c r="J524" s="538"/>
      <c r="K524" s="538"/>
      <c r="L524" s="539"/>
      <c r="M524" s="20"/>
      <c r="N524" s="486"/>
      <c r="O524" s="488"/>
      <c r="P524" s="330"/>
      <c r="Q524" s="452"/>
      <c r="R524" s="452"/>
      <c r="S524" s="452"/>
      <c r="T524" s="452"/>
      <c r="U524" s="332"/>
      <c r="V524" s="453"/>
      <c r="W524" s="310"/>
      <c r="X524" s="475"/>
      <c r="Y524" s="476"/>
      <c r="Z524" s="276">
        <f>V524*X524</f>
        <v>0</v>
      </c>
      <c r="AA524" s="278"/>
      <c r="AB524" s="278"/>
      <c r="AC524" s="279"/>
    </row>
    <row r="525" spans="1:29" ht="12" customHeight="1">
      <c r="A525" s="510" t="s">
        <v>10</v>
      </c>
      <c r="B525" s="511"/>
      <c r="C525" s="511"/>
      <c r="D525" s="511"/>
      <c r="E525" s="512"/>
      <c r="F525" s="546">
        <f>X541</f>
        <v>0</v>
      </c>
      <c r="G525" s="547"/>
      <c r="H525" s="547"/>
      <c r="I525" s="547"/>
      <c r="J525" s="547"/>
      <c r="K525" s="547"/>
      <c r="L525" s="548"/>
      <c r="M525" s="20"/>
      <c r="N525" s="487"/>
      <c r="O525" s="489"/>
      <c r="P525" s="333"/>
      <c r="Q525" s="334"/>
      <c r="R525" s="334"/>
      <c r="S525" s="334"/>
      <c r="T525" s="334"/>
      <c r="U525" s="335"/>
      <c r="V525" s="454"/>
      <c r="W525" s="497"/>
      <c r="X525" s="483"/>
      <c r="Y525" s="484"/>
      <c r="Z525" s="313"/>
      <c r="AA525" s="314"/>
      <c r="AB525" s="314"/>
      <c r="AC525" s="315"/>
    </row>
    <row r="526" spans="1:29" ht="12" customHeight="1">
      <c r="A526" s="513"/>
      <c r="B526" s="514"/>
      <c r="C526" s="514"/>
      <c r="D526" s="514"/>
      <c r="E526" s="515"/>
      <c r="F526" s="549"/>
      <c r="G526" s="550"/>
      <c r="H526" s="550"/>
      <c r="I526" s="550"/>
      <c r="J526" s="550"/>
      <c r="K526" s="550"/>
      <c r="L526" s="551"/>
      <c r="M526" s="20"/>
      <c r="N526" s="486"/>
      <c r="O526" s="488"/>
      <c r="P526" s="330"/>
      <c r="Q526" s="452"/>
      <c r="R526" s="452"/>
      <c r="S526" s="452"/>
      <c r="T526" s="452"/>
      <c r="U526" s="332"/>
      <c r="V526" s="453"/>
      <c r="W526" s="310"/>
      <c r="X526" s="475"/>
      <c r="Y526" s="476"/>
      <c r="Z526" s="276">
        <f>V526*X526</f>
        <v>0</v>
      </c>
      <c r="AA526" s="278"/>
      <c r="AB526" s="278"/>
      <c r="AC526" s="279"/>
    </row>
    <row r="527" spans="1:29" ht="12" customHeight="1" thickBot="1">
      <c r="A527" s="516"/>
      <c r="B527" s="517"/>
      <c r="C527" s="517"/>
      <c r="D527" s="517"/>
      <c r="E527" s="518"/>
      <c r="F527" s="552"/>
      <c r="G527" s="553"/>
      <c r="H527" s="553"/>
      <c r="I527" s="553"/>
      <c r="J527" s="553"/>
      <c r="K527" s="553"/>
      <c r="L527" s="554"/>
      <c r="M527" s="20"/>
      <c r="N527" s="487"/>
      <c r="O527" s="489"/>
      <c r="P527" s="333"/>
      <c r="Q527" s="334"/>
      <c r="R527" s="334"/>
      <c r="S527" s="334"/>
      <c r="T527" s="334"/>
      <c r="U527" s="335"/>
      <c r="V527" s="454"/>
      <c r="W527" s="497"/>
      <c r="X527" s="483"/>
      <c r="Y527" s="484"/>
      <c r="Z527" s="313"/>
      <c r="AA527" s="314"/>
      <c r="AB527" s="314"/>
      <c r="AC527" s="315"/>
    </row>
    <row r="528" spans="1:29" ht="12" customHeight="1">
      <c r="A528" s="510" t="s">
        <v>11</v>
      </c>
      <c r="B528" s="511"/>
      <c r="C528" s="511"/>
      <c r="D528" s="511"/>
      <c r="E528" s="512"/>
      <c r="F528" s="519"/>
      <c r="G528" s="520"/>
      <c r="H528" s="520"/>
      <c r="I528" s="520"/>
      <c r="J528" s="520"/>
      <c r="K528" s="520"/>
      <c r="L528" s="521"/>
      <c r="M528" s="20"/>
      <c r="N528" s="486"/>
      <c r="O528" s="488"/>
      <c r="P528" s="330"/>
      <c r="Q528" s="452"/>
      <c r="R528" s="452"/>
      <c r="S528" s="452"/>
      <c r="T528" s="452"/>
      <c r="U528" s="332"/>
      <c r="V528" s="453"/>
      <c r="W528" s="310"/>
      <c r="X528" s="475"/>
      <c r="Y528" s="476"/>
      <c r="Z528" s="276">
        <f>V528*X528</f>
        <v>0</v>
      </c>
      <c r="AA528" s="278"/>
      <c r="AB528" s="278"/>
      <c r="AC528" s="279"/>
    </row>
    <row r="529" spans="1:29" ht="12" customHeight="1">
      <c r="A529" s="513"/>
      <c r="B529" s="514"/>
      <c r="C529" s="514"/>
      <c r="D529" s="514"/>
      <c r="E529" s="515"/>
      <c r="F529" s="522"/>
      <c r="G529" s="523"/>
      <c r="H529" s="523"/>
      <c r="I529" s="523"/>
      <c r="J529" s="523"/>
      <c r="K529" s="523"/>
      <c r="L529" s="524"/>
      <c r="M529" s="20"/>
      <c r="N529" s="487"/>
      <c r="O529" s="489"/>
      <c r="P529" s="333"/>
      <c r="Q529" s="334"/>
      <c r="R529" s="334"/>
      <c r="S529" s="334"/>
      <c r="T529" s="334"/>
      <c r="U529" s="335"/>
      <c r="V529" s="454"/>
      <c r="W529" s="497"/>
      <c r="X529" s="483"/>
      <c r="Y529" s="484"/>
      <c r="Z529" s="313"/>
      <c r="AA529" s="314"/>
      <c r="AB529" s="314"/>
      <c r="AC529" s="315"/>
    </row>
    <row r="530" spans="1:29" ht="12" customHeight="1" thickBot="1">
      <c r="A530" s="516"/>
      <c r="B530" s="517"/>
      <c r="C530" s="517"/>
      <c r="D530" s="517"/>
      <c r="E530" s="518"/>
      <c r="F530" s="525"/>
      <c r="G530" s="526"/>
      <c r="H530" s="526"/>
      <c r="I530" s="526"/>
      <c r="J530" s="526"/>
      <c r="K530" s="526"/>
      <c r="L530" s="527"/>
      <c r="M530" s="20"/>
      <c r="N530" s="486"/>
      <c r="O530" s="488"/>
      <c r="P530" s="330"/>
      <c r="Q530" s="452"/>
      <c r="R530" s="452"/>
      <c r="S530" s="452"/>
      <c r="T530" s="452"/>
      <c r="U530" s="332"/>
      <c r="V530" s="453"/>
      <c r="W530" s="310"/>
      <c r="X530" s="475"/>
      <c r="Y530" s="476"/>
      <c r="Z530" s="276">
        <f>V530*X530</f>
        <v>0</v>
      </c>
      <c r="AA530" s="278"/>
      <c r="AB530" s="278"/>
      <c r="AC530" s="279"/>
    </row>
    <row r="531" spans="1:29" ht="12" customHeight="1" thickBo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487"/>
      <c r="O531" s="489"/>
      <c r="P531" s="333"/>
      <c r="Q531" s="334"/>
      <c r="R531" s="334"/>
      <c r="S531" s="334"/>
      <c r="T531" s="334"/>
      <c r="U531" s="335"/>
      <c r="V531" s="454"/>
      <c r="W531" s="497"/>
      <c r="X531" s="483"/>
      <c r="Y531" s="484"/>
      <c r="Z531" s="313"/>
      <c r="AA531" s="314"/>
      <c r="AB531" s="314"/>
      <c r="AC531" s="315"/>
    </row>
    <row r="532" spans="1:29" s="35" customFormat="1" ht="24" customHeight="1">
      <c r="A532" s="581" t="s">
        <v>12</v>
      </c>
      <c r="B532" s="582"/>
      <c r="C532" s="573" t="s">
        <v>152</v>
      </c>
      <c r="D532" s="574"/>
      <c r="E532" s="574"/>
      <c r="F532" s="574"/>
      <c r="G532" s="574"/>
      <c r="H532" s="575"/>
      <c r="I532" s="503" t="s">
        <v>13</v>
      </c>
      <c r="J532" s="504"/>
      <c r="K532" s="51" t="str">
        <f>IF($D513="","",VLOOKUP($D513,工事名!$B$2:$F$106,5,FALSE))&amp;""</f>
        <v/>
      </c>
      <c r="L532" s="137" t="s">
        <v>35</v>
      </c>
      <c r="M532" s="34"/>
      <c r="N532" s="146"/>
      <c r="O532" s="147"/>
      <c r="P532" s="321"/>
      <c r="Q532" s="322"/>
      <c r="R532" s="322"/>
      <c r="S532" s="322"/>
      <c r="T532" s="322"/>
      <c r="U532" s="323"/>
      <c r="V532" s="148"/>
      <c r="W532" s="149"/>
      <c r="X532" s="456"/>
      <c r="Y532" s="457"/>
      <c r="Z532" s="360">
        <f>V532*X532</f>
        <v>0</v>
      </c>
      <c r="AA532" s="458"/>
      <c r="AB532" s="458"/>
      <c r="AC532" s="459"/>
    </row>
    <row r="533" spans="1:29" s="35" customFormat="1" ht="24" customHeight="1" thickBot="1">
      <c r="A533" s="557" t="s">
        <v>14</v>
      </c>
      <c r="B533" s="558"/>
      <c r="C533" s="540"/>
      <c r="D533" s="541"/>
      <c r="E533" s="541"/>
      <c r="F533" s="542"/>
      <c r="G533" s="540" t="s">
        <v>15</v>
      </c>
      <c r="H533" s="541"/>
      <c r="I533" s="542"/>
      <c r="J533" s="543" t="str">
        <f>IF($D513="","",VLOOKUP($D513,工事名!$B$2:$E$106,4,FALSE))&amp;""</f>
        <v/>
      </c>
      <c r="K533" s="544"/>
      <c r="L533" s="545"/>
      <c r="M533" s="34"/>
      <c r="N533" s="146"/>
      <c r="O533" s="147"/>
      <c r="P533" s="321"/>
      <c r="Q533" s="322"/>
      <c r="R533" s="322"/>
      <c r="S533" s="322"/>
      <c r="T533" s="322"/>
      <c r="U533" s="323"/>
      <c r="V533" s="136"/>
      <c r="W533" s="149"/>
      <c r="X533" s="456"/>
      <c r="Y533" s="457"/>
      <c r="Z533" s="360">
        <f>V533*X533</f>
        <v>0</v>
      </c>
      <c r="AA533" s="458"/>
      <c r="AB533" s="458"/>
      <c r="AC533" s="459"/>
    </row>
    <row r="534" spans="1:29" s="35" customFormat="1" ht="24" customHeight="1">
      <c r="A534" s="581" t="s">
        <v>16</v>
      </c>
      <c r="B534" s="582"/>
      <c r="C534" s="583"/>
      <c r="D534" s="584"/>
      <c r="E534" s="584"/>
      <c r="F534" s="585"/>
      <c r="G534" s="586" t="s">
        <v>18</v>
      </c>
      <c r="H534" s="584"/>
      <c r="I534" s="584"/>
      <c r="J534" s="584"/>
      <c r="K534" s="584"/>
      <c r="L534" s="585"/>
      <c r="M534" s="34"/>
      <c r="N534" s="146"/>
      <c r="O534" s="147"/>
      <c r="P534" s="321"/>
      <c r="Q534" s="322"/>
      <c r="R534" s="322"/>
      <c r="S534" s="322"/>
      <c r="T534" s="322"/>
      <c r="U534" s="323"/>
      <c r="V534" s="148"/>
      <c r="W534" s="149"/>
      <c r="X534" s="456"/>
      <c r="Y534" s="457"/>
      <c r="Z534" s="360">
        <f>V534*X534</f>
        <v>0</v>
      </c>
      <c r="AA534" s="458"/>
      <c r="AB534" s="458"/>
      <c r="AC534" s="459"/>
    </row>
    <row r="535" spans="1:29" s="35" customFormat="1" ht="24" customHeight="1" thickBot="1">
      <c r="A535" s="557" t="s">
        <v>17</v>
      </c>
      <c r="B535" s="558"/>
      <c r="C535" s="540"/>
      <c r="D535" s="541"/>
      <c r="E535" s="541"/>
      <c r="F535" s="588"/>
      <c r="G535" s="589" t="s">
        <v>19</v>
      </c>
      <c r="H535" s="541"/>
      <c r="I535" s="541"/>
      <c r="J535" s="541"/>
      <c r="K535" s="541"/>
      <c r="L535" s="588"/>
      <c r="M535" s="34"/>
      <c r="N535" s="146"/>
      <c r="O535" s="147"/>
      <c r="P535" s="321"/>
      <c r="Q535" s="322"/>
      <c r="R535" s="322"/>
      <c r="S535" s="322"/>
      <c r="T535" s="322"/>
      <c r="U535" s="323"/>
      <c r="V535" s="148"/>
      <c r="W535" s="149"/>
      <c r="X535" s="456"/>
      <c r="Y535" s="457"/>
      <c r="Z535" s="360">
        <f>V535*X535</f>
        <v>0</v>
      </c>
      <c r="AA535" s="458"/>
      <c r="AB535" s="458"/>
      <c r="AC535" s="459"/>
    </row>
    <row r="536" spans="1:29" s="35" customFormat="1" ht="12" customHeight="1" thickBo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486"/>
      <c r="O536" s="488"/>
      <c r="P536" s="330"/>
      <c r="Q536" s="452"/>
      <c r="R536" s="452"/>
      <c r="S536" s="452"/>
      <c r="T536" s="452"/>
      <c r="U536" s="332"/>
      <c r="V536" s="453"/>
      <c r="W536" s="481"/>
      <c r="X536" s="475"/>
      <c r="Y536" s="476"/>
      <c r="Z536" s="276">
        <f>V536*X536</f>
        <v>0</v>
      </c>
      <c r="AA536" s="278"/>
      <c r="AB536" s="278"/>
      <c r="AC536" s="279"/>
    </row>
    <row r="537" spans="1:29" s="35" customFormat="1" ht="12" customHeight="1">
      <c r="A537" s="576" t="s">
        <v>20</v>
      </c>
      <c r="B537" s="577"/>
      <c r="C537" s="577"/>
      <c r="D537" s="577"/>
      <c r="E537" s="577"/>
      <c r="F537" s="578"/>
      <c r="G537" s="579" t="s">
        <v>21</v>
      </c>
      <c r="H537" s="577"/>
      <c r="I537" s="577"/>
      <c r="J537" s="577"/>
      <c r="K537" s="577"/>
      <c r="L537" s="580"/>
      <c r="M537" s="34"/>
      <c r="N537" s="487"/>
      <c r="O537" s="489"/>
      <c r="P537" s="333"/>
      <c r="Q537" s="334"/>
      <c r="R537" s="334"/>
      <c r="S537" s="334"/>
      <c r="T537" s="334"/>
      <c r="U537" s="335"/>
      <c r="V537" s="454"/>
      <c r="W537" s="482"/>
      <c r="X537" s="483"/>
      <c r="Y537" s="484"/>
      <c r="Z537" s="313"/>
      <c r="AA537" s="314"/>
      <c r="AB537" s="314"/>
      <c r="AC537" s="315"/>
    </row>
    <row r="538" spans="1:29" s="35" customFormat="1" ht="24" customHeight="1">
      <c r="A538" s="36"/>
      <c r="B538" s="37"/>
      <c r="C538" s="37"/>
      <c r="D538" s="37"/>
      <c r="E538" s="37"/>
      <c r="F538" s="38"/>
      <c r="G538" s="37"/>
      <c r="H538" s="37"/>
      <c r="I538" s="37"/>
      <c r="J538" s="37"/>
      <c r="K538" s="37"/>
      <c r="L538" s="39"/>
      <c r="M538" s="34"/>
      <c r="N538" s="146"/>
      <c r="O538" s="147"/>
      <c r="P538" s="321"/>
      <c r="Q538" s="322"/>
      <c r="R538" s="322"/>
      <c r="S538" s="322"/>
      <c r="T538" s="322"/>
      <c r="U538" s="323"/>
      <c r="V538" s="148"/>
      <c r="W538" s="123"/>
      <c r="X538" s="456"/>
      <c r="Y538" s="457"/>
      <c r="Z538" s="326">
        <f>V538*X538</f>
        <v>0</v>
      </c>
      <c r="AA538" s="479"/>
      <c r="AB538" s="479"/>
      <c r="AC538" s="480"/>
    </row>
    <row r="539" spans="1:29" s="35" customFormat="1" ht="12" customHeight="1" thickBot="1">
      <c r="A539" s="40"/>
      <c r="B539" s="41"/>
      <c r="C539" s="41"/>
      <c r="D539" s="41"/>
      <c r="E539" s="41"/>
      <c r="F539" s="42"/>
      <c r="G539" s="41"/>
      <c r="H539" s="41"/>
      <c r="I539" s="41"/>
      <c r="J539" s="41"/>
      <c r="K539" s="41"/>
      <c r="L539" s="43"/>
      <c r="M539" s="34"/>
      <c r="N539" s="465"/>
      <c r="O539" s="467"/>
      <c r="P539" s="301" t="s">
        <v>34</v>
      </c>
      <c r="Q539" s="469"/>
      <c r="R539" s="469"/>
      <c r="S539" s="469"/>
      <c r="T539" s="469"/>
      <c r="U539" s="303"/>
      <c r="V539" s="308"/>
      <c r="W539" s="310"/>
      <c r="X539" s="475"/>
      <c r="Y539" s="476"/>
      <c r="Z539" s="276">
        <f>SUM(Z520:AC538)</f>
        <v>0</v>
      </c>
      <c r="AA539" s="278"/>
      <c r="AB539" s="278"/>
      <c r="AC539" s="279"/>
    </row>
    <row r="540" spans="1:29" s="35" customFormat="1" ht="12" customHeight="1" thickBo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466"/>
      <c r="O540" s="468"/>
      <c r="P540" s="470"/>
      <c r="Q540" s="471"/>
      <c r="R540" s="471"/>
      <c r="S540" s="471"/>
      <c r="T540" s="471"/>
      <c r="U540" s="472"/>
      <c r="V540" s="473"/>
      <c r="W540" s="474"/>
      <c r="X540" s="477"/>
      <c r="Y540" s="478"/>
      <c r="Z540" s="280"/>
      <c r="AA540" s="281"/>
      <c r="AB540" s="281"/>
      <c r="AC540" s="282"/>
    </row>
    <row r="541" spans="1:29" s="35" customFormat="1" ht="24" customHeight="1" thickBot="1">
      <c r="A541" s="592" t="s">
        <v>22</v>
      </c>
      <c r="B541" s="559" t="str">
        <f>IF(基本入力!$B$15=0,"",基本入力!$B$15)</f>
        <v>銀行名、支店名を入力してください。</v>
      </c>
      <c r="C541" s="560"/>
      <c r="D541" s="560"/>
      <c r="E541" s="560"/>
      <c r="F541" s="560"/>
      <c r="G541" s="560"/>
      <c r="H541" s="561"/>
      <c r="I541" s="44" t="str">
        <f>基本入力!$B$17</f>
        <v>当座または普通</v>
      </c>
      <c r="J541" s="562" t="str">
        <f>IF(基本入力!$B$19=0,"",基本入力!$B$19)</f>
        <v>口座番号入力</v>
      </c>
      <c r="K541" s="562"/>
      <c r="L541" s="563"/>
      <c r="M541" s="34"/>
      <c r="N541" s="498" t="s">
        <v>3</v>
      </c>
      <c r="O541" s="499"/>
      <c r="P541" s="500"/>
      <c r="Q541" s="501">
        <v>0.1</v>
      </c>
      <c r="R541" s="502"/>
      <c r="S541" s="505">
        <f>IFERROR(ROUND(Z539*Q541,0),"")</f>
        <v>0</v>
      </c>
      <c r="T541" s="506"/>
      <c r="U541" s="564" t="s">
        <v>33</v>
      </c>
      <c r="V541" s="564"/>
      <c r="W541" s="565"/>
      <c r="X541" s="566">
        <f>IFERROR(Z539+S541,"")</f>
        <v>0</v>
      </c>
      <c r="Y541" s="567"/>
      <c r="Z541" s="567"/>
      <c r="AA541" s="567"/>
      <c r="AB541" s="567"/>
      <c r="AC541" s="568"/>
    </row>
    <row r="542" spans="1:29" s="35" customFormat="1">
      <c r="A542" s="593"/>
      <c r="B542" s="45" t="s">
        <v>36</v>
      </c>
      <c r="C542" s="569" t="str">
        <f>基本入力!$B$23</f>
        <v>口座名を入力してください。</v>
      </c>
      <c r="D542" s="569"/>
      <c r="E542" s="569"/>
      <c r="F542" s="569"/>
      <c r="G542" s="569"/>
      <c r="H542" s="569"/>
      <c r="I542" s="569"/>
      <c r="J542" s="569"/>
      <c r="K542" s="569"/>
      <c r="L542" s="570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46"/>
      <c r="Y542" s="34"/>
      <c r="Z542" s="34"/>
      <c r="AA542" s="34"/>
      <c r="AB542" s="34"/>
      <c r="AC542" s="34"/>
    </row>
    <row r="543" spans="1:29" s="35" customFormat="1" ht="10.8" customHeight="1">
      <c r="A543" s="593"/>
      <c r="B543" s="599" t="s">
        <v>26</v>
      </c>
      <c r="C543" s="601" t="str">
        <f>基本入力!$B$21&amp;"　"&amp;IF(基本入力!$F$21=0,"",基本入力!$F$21)</f>
        <v>御社名を正式名称で入力してください。　</v>
      </c>
      <c r="D543" s="601"/>
      <c r="E543" s="601"/>
      <c r="F543" s="601"/>
      <c r="G543" s="601"/>
      <c r="H543" s="601" t="str">
        <f>IF(基本入力!$E$21=0,"",基本入力!$E$21)</f>
        <v/>
      </c>
      <c r="I543" s="601"/>
      <c r="J543" s="601"/>
      <c r="K543" s="601"/>
      <c r="L543" s="602"/>
      <c r="M543" s="34"/>
      <c r="N543" s="34"/>
      <c r="O543" s="34"/>
      <c r="P543" s="34"/>
      <c r="Q543" s="34"/>
      <c r="R543" s="571"/>
      <c r="S543" s="571"/>
      <c r="T543" s="172" t="s">
        <v>147</v>
      </c>
      <c r="U543" s="172" t="s">
        <v>148</v>
      </c>
      <c r="V543" s="172" t="s">
        <v>148</v>
      </c>
      <c r="W543" s="172" t="s">
        <v>149</v>
      </c>
      <c r="X543" s="172"/>
      <c r="Y543" s="461" t="s">
        <v>150</v>
      </c>
      <c r="Z543" s="462"/>
      <c r="AA543" s="463" t="s">
        <v>151</v>
      </c>
      <c r="AB543" s="464"/>
      <c r="AC543" s="462"/>
    </row>
    <row r="544" spans="1:29" s="35" customFormat="1" ht="6.6" customHeight="1">
      <c r="A544" s="594"/>
      <c r="B544" s="600"/>
      <c r="C544" s="603"/>
      <c r="D544" s="603"/>
      <c r="E544" s="603"/>
      <c r="F544" s="603"/>
      <c r="G544" s="603"/>
      <c r="H544" s="603"/>
      <c r="I544" s="603"/>
      <c r="J544" s="603"/>
      <c r="K544" s="603"/>
      <c r="L544" s="604"/>
      <c r="M544" s="34"/>
      <c r="N544" s="34"/>
      <c r="O544" s="34"/>
      <c r="P544" s="34"/>
      <c r="Q544" s="34"/>
      <c r="R544" s="571"/>
      <c r="S544" s="571"/>
      <c r="T544" s="605"/>
      <c r="U544" s="605"/>
      <c r="V544" s="605"/>
      <c r="W544" s="605"/>
      <c r="X544" s="605"/>
      <c r="Y544" s="608"/>
      <c r="Z544" s="609"/>
      <c r="AA544" s="608"/>
      <c r="AB544" s="614"/>
      <c r="AC544" s="609"/>
    </row>
    <row r="545" spans="1:41" s="35" customForma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571"/>
      <c r="S545" s="571"/>
      <c r="T545" s="606"/>
      <c r="U545" s="606"/>
      <c r="V545" s="606"/>
      <c r="W545" s="606"/>
      <c r="X545" s="606"/>
      <c r="Y545" s="610"/>
      <c r="Z545" s="611"/>
      <c r="AA545" s="610"/>
      <c r="AB545" s="615"/>
      <c r="AC545" s="611"/>
    </row>
    <row r="546" spans="1:41" ht="20.25" customHeight="1">
      <c r="A546" s="47" t="s">
        <v>27</v>
      </c>
      <c r="B546" s="47"/>
      <c r="C546" s="47" t="str">
        <f>IF(Q541=0.08,"消費税率は経過措置適用による","")</f>
        <v/>
      </c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572"/>
      <c r="S546" s="572"/>
      <c r="T546" s="607"/>
      <c r="U546" s="607"/>
      <c r="V546" s="607"/>
      <c r="W546" s="607"/>
      <c r="X546" s="607"/>
      <c r="Y546" s="612"/>
      <c r="Z546" s="613"/>
      <c r="AA546" s="612"/>
      <c r="AB546" s="616"/>
      <c r="AC546" s="613"/>
    </row>
    <row r="547" spans="1:41" ht="3.6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</row>
    <row r="548" spans="1:41" ht="14.4" customHeight="1">
      <c r="A548" s="509" t="s">
        <v>120</v>
      </c>
      <c r="B548" s="509"/>
      <c r="C548" s="509"/>
      <c r="D548" s="20"/>
      <c r="E548" s="20"/>
      <c r="F548" s="20"/>
      <c r="G548" s="20"/>
      <c r="H548" s="20"/>
      <c r="I548" s="20"/>
      <c r="J548" s="20"/>
      <c r="K548" s="20"/>
      <c r="L548" s="20"/>
      <c r="M548" s="590" t="s">
        <v>4</v>
      </c>
      <c r="N548" s="590"/>
      <c r="O548" s="590"/>
      <c r="P548" s="590"/>
      <c r="Q548" s="590"/>
      <c r="R548" s="590"/>
      <c r="S548" s="590"/>
      <c r="T548" s="590"/>
      <c r="U548" s="20"/>
      <c r="V548" s="20"/>
      <c r="W548" s="21" t="s">
        <v>25</v>
      </c>
      <c r="X548" s="460" t="str">
        <f>IF($D555="","",VLOOKUP($D555,工事名!$B$2:$D$106,3,FALSE))</f>
        <v/>
      </c>
      <c r="Y548" s="460"/>
      <c r="Z548" s="460"/>
      <c r="AA548" s="460"/>
      <c r="AB548" s="460"/>
      <c r="AC548" s="460"/>
    </row>
    <row r="549" spans="1:41" ht="14.4" customHeight="1" thickBo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591"/>
      <c r="N549" s="591"/>
      <c r="O549" s="591"/>
      <c r="P549" s="591"/>
      <c r="Q549" s="591"/>
      <c r="R549" s="591"/>
      <c r="S549" s="591"/>
      <c r="T549" s="591"/>
      <c r="U549" s="23"/>
      <c r="V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</row>
    <row r="550" spans="1:41" ht="13.2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555"/>
      <c r="N550" s="555"/>
      <c r="O550" s="555"/>
      <c r="P550" s="555"/>
      <c r="Q550" s="555"/>
      <c r="R550" s="555"/>
      <c r="S550" s="555"/>
      <c r="T550" s="555"/>
      <c r="U550" s="20"/>
      <c r="V550" s="20"/>
      <c r="W550" s="20"/>
      <c r="X550" s="20"/>
      <c r="Y550" s="20"/>
      <c r="AA550" s="455" t="s">
        <v>85</v>
      </c>
      <c r="AB550" s="455"/>
      <c r="AC550" s="455"/>
    </row>
    <row r="551" spans="1:41" ht="12" customHeight="1">
      <c r="A551" s="587" t="s">
        <v>5</v>
      </c>
      <c r="B551" s="587"/>
      <c r="C551" s="587"/>
      <c r="D551" s="587"/>
      <c r="E551" s="587"/>
      <c r="F551" s="587"/>
      <c r="G551" s="587"/>
      <c r="H551" s="587"/>
      <c r="I551" s="587"/>
      <c r="J551" s="587"/>
      <c r="K551" s="587"/>
      <c r="L551" s="587"/>
      <c r="M551" s="556"/>
      <c r="N551" s="556"/>
      <c r="O551" s="556"/>
      <c r="P551" s="556"/>
      <c r="Q551" s="556"/>
      <c r="R551" s="556"/>
      <c r="S551" s="556"/>
      <c r="T551" s="556"/>
      <c r="U551" s="507" t="s">
        <v>37</v>
      </c>
      <c r="V551" s="631" t="str">
        <f>IF(基本入力!$B$3=0,"",基本入力!$B$3)</f>
        <v>住所を入力してください。</v>
      </c>
      <c r="W551" s="631"/>
      <c r="X551" s="631"/>
      <c r="Y551" s="631"/>
      <c r="Z551" s="631"/>
      <c r="AA551" s="631"/>
      <c r="AB551" s="165"/>
      <c r="AC551" s="24"/>
    </row>
    <row r="552" spans="1:41" ht="12" customHeight="1">
      <c r="A552" s="587"/>
      <c r="B552" s="587"/>
      <c r="C552" s="587"/>
      <c r="D552" s="587"/>
      <c r="E552" s="587"/>
      <c r="F552" s="587"/>
      <c r="G552" s="587"/>
      <c r="H552" s="587"/>
      <c r="I552" s="587"/>
      <c r="J552" s="587"/>
      <c r="K552" s="587"/>
      <c r="L552" s="587"/>
      <c r="M552" s="20"/>
      <c r="N552" s="20"/>
      <c r="O552" s="20"/>
      <c r="P552" s="20"/>
      <c r="Q552" s="20"/>
      <c r="R552" s="20"/>
      <c r="S552" s="20"/>
      <c r="T552" s="20"/>
      <c r="U552" s="508"/>
      <c r="V552" s="632"/>
      <c r="W552" s="632"/>
      <c r="X552" s="632"/>
      <c r="Y552" s="632"/>
      <c r="Z552" s="632"/>
      <c r="AA552" s="632"/>
      <c r="AB552" s="143"/>
      <c r="AC552" s="25"/>
    </row>
    <row r="553" spans="1:41" ht="12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508" t="s">
        <v>38</v>
      </c>
      <c r="V553" s="496" t="str">
        <f>IF(基本入力!$B$5=0,"",基本入力!$B$5)</f>
        <v>御社名を正式名称で入力してください。</v>
      </c>
      <c r="W553" s="496"/>
      <c r="X553" s="496"/>
      <c r="Y553" s="496"/>
      <c r="Z553" s="496"/>
      <c r="AA553" s="496"/>
      <c r="AB553" s="496"/>
      <c r="AC553" s="26"/>
    </row>
    <row r="554" spans="1:41" ht="12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508"/>
      <c r="V554" s="496"/>
      <c r="W554" s="496"/>
      <c r="X554" s="496"/>
      <c r="Y554" s="496"/>
      <c r="Z554" s="496"/>
      <c r="AA554" s="496"/>
      <c r="AB554" s="496"/>
      <c r="AC554" s="26"/>
    </row>
    <row r="555" spans="1:41" ht="12" customHeight="1">
      <c r="A555" s="20"/>
      <c r="B555" s="595" t="s">
        <v>0</v>
      </c>
      <c r="C555" s="595"/>
      <c r="D555" s="633"/>
      <c r="E555" s="633"/>
      <c r="F555" s="633"/>
      <c r="G555" s="633"/>
      <c r="H555" s="633"/>
      <c r="I555" s="595" t="s">
        <v>7</v>
      </c>
      <c r="J555" s="20"/>
      <c r="K555" s="20"/>
      <c r="L555" s="20"/>
      <c r="M555" s="20"/>
      <c r="N555" s="20"/>
      <c r="O555" s="20"/>
      <c r="P555" s="20"/>
      <c r="Q555" s="450" t="str">
        <f>IF(基本入力!$B$13=0,"",基本入力!$B$13)</f>
        <v>000000</v>
      </c>
      <c r="R555" s="450"/>
      <c r="T555" s="52"/>
      <c r="U555" s="508"/>
      <c r="V555" s="496"/>
      <c r="W555" s="496"/>
      <c r="X555" s="496"/>
      <c r="Y555" s="496"/>
      <c r="Z555" s="496"/>
      <c r="AA555" s="496"/>
      <c r="AB555" s="496"/>
      <c r="AC555" s="26"/>
    </row>
    <row r="556" spans="1:41" ht="12" customHeight="1" thickBot="1">
      <c r="A556" s="20"/>
      <c r="B556" s="596"/>
      <c r="C556" s="596"/>
      <c r="D556" s="634"/>
      <c r="E556" s="634"/>
      <c r="F556" s="634"/>
      <c r="G556" s="634"/>
      <c r="H556" s="634"/>
      <c r="I556" s="596"/>
      <c r="J556" s="20"/>
      <c r="K556" s="20"/>
      <c r="L556" s="20"/>
      <c r="M556" s="20"/>
      <c r="N556" s="20"/>
      <c r="O556" s="20"/>
      <c r="P556" s="144" t="s">
        <v>140</v>
      </c>
      <c r="Q556" s="451"/>
      <c r="R556" s="451"/>
      <c r="T556" s="52"/>
      <c r="U556" s="142"/>
      <c r="V556" s="485" t="str">
        <f>IF(基本入力!$B$7=0,"",基本入力!$B$7)</f>
        <v>御社の代表取締役社長を入力してください。</v>
      </c>
      <c r="W556" s="485"/>
      <c r="X556" s="485"/>
      <c r="Y556" s="485"/>
      <c r="Z556" s="485"/>
      <c r="AA556" s="485"/>
      <c r="AB556" s="145"/>
      <c r="AC556" s="28"/>
    </row>
    <row r="557" spans="1:41" ht="12" customHeight="1">
      <c r="A557" s="20"/>
      <c r="B557" s="29"/>
      <c r="C557" s="29"/>
      <c r="D557" s="29"/>
      <c r="E557" s="139"/>
      <c r="F557" s="139"/>
      <c r="G557" s="139"/>
      <c r="H557" s="139"/>
      <c r="I557" s="29"/>
      <c r="J557" s="20"/>
      <c r="K557" s="20"/>
      <c r="L557" s="20"/>
      <c r="M557" s="20"/>
      <c r="N557" s="20"/>
      <c r="O557" s="20"/>
      <c r="P557" s="20"/>
      <c r="Q557" s="20"/>
      <c r="R557" s="20"/>
      <c r="T557" s="20"/>
      <c r="U557" s="142"/>
      <c r="V557" s="485"/>
      <c r="W557" s="485"/>
      <c r="X557" s="485"/>
      <c r="Y557" s="485"/>
      <c r="Z557" s="485"/>
      <c r="AA557" s="485"/>
      <c r="AB557" s="145"/>
      <c r="AC557" s="28"/>
    </row>
    <row r="558" spans="1:41" ht="12" customHeight="1">
      <c r="A558" s="20"/>
      <c r="B558" s="595" t="s">
        <v>6</v>
      </c>
      <c r="C558" s="595"/>
      <c r="D558" s="597" t="str">
        <f>IF($D555="","",VLOOKUP($D555,工事名!$B$2:$C$106,2,FALSE))</f>
        <v/>
      </c>
      <c r="E558" s="597"/>
      <c r="F558" s="597"/>
      <c r="G558" s="597"/>
      <c r="H558" s="597"/>
      <c r="I558" s="597"/>
      <c r="J558" s="597"/>
      <c r="K558" s="597"/>
      <c r="L558" s="597"/>
      <c r="M558" s="597"/>
      <c r="N558" s="597"/>
      <c r="O558" s="597"/>
      <c r="P558" s="597"/>
      <c r="Q558" s="597"/>
      <c r="R558" s="597"/>
      <c r="S558" s="597"/>
      <c r="T558" s="20"/>
      <c r="U558" s="490" t="s">
        <v>23</v>
      </c>
      <c r="V558" s="492" t="str">
        <f>IF(基本入力!$B$9=0,"",基本入力!$B$9)</f>
        <v>電話番号入力</v>
      </c>
      <c r="W558" s="492"/>
      <c r="X558" s="494" t="s">
        <v>24</v>
      </c>
      <c r="Y558" s="492" t="str">
        <f>IF(基本入力!$B$11=0,"",基本入力!$B$11)</f>
        <v>FAX番号入力</v>
      </c>
      <c r="Z558" s="492"/>
      <c r="AA558" s="492"/>
      <c r="AB558" s="492"/>
      <c r="AC558" s="140"/>
    </row>
    <row r="559" spans="1:41" ht="12" customHeight="1" thickBot="1">
      <c r="A559" s="20"/>
      <c r="B559" s="596"/>
      <c r="C559" s="596"/>
      <c r="D559" s="598"/>
      <c r="E559" s="598"/>
      <c r="F559" s="598"/>
      <c r="G559" s="598"/>
      <c r="H559" s="598"/>
      <c r="I559" s="598"/>
      <c r="J559" s="598"/>
      <c r="K559" s="598"/>
      <c r="L559" s="598"/>
      <c r="M559" s="598"/>
      <c r="N559" s="598"/>
      <c r="O559" s="598"/>
      <c r="P559" s="598"/>
      <c r="Q559" s="598"/>
      <c r="R559" s="598"/>
      <c r="S559" s="598"/>
      <c r="T559" s="20"/>
      <c r="U559" s="491"/>
      <c r="V559" s="493"/>
      <c r="W559" s="493"/>
      <c r="X559" s="495"/>
      <c r="Y559" s="493"/>
      <c r="Z559" s="493"/>
      <c r="AA559" s="493"/>
      <c r="AB559" s="493"/>
      <c r="AC559" s="141"/>
    </row>
    <row r="560" spans="1:41" ht="12" customHeight="1" thickBo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</row>
    <row r="561" spans="1:29" ht="12" customHeight="1">
      <c r="A561" s="510" t="s">
        <v>115</v>
      </c>
      <c r="B561" s="511"/>
      <c r="C561" s="511"/>
      <c r="D561" s="511"/>
      <c r="E561" s="512"/>
      <c r="F561" s="620"/>
      <c r="G561" s="621"/>
      <c r="H561" s="621"/>
      <c r="I561" s="621"/>
      <c r="J561" s="621"/>
      <c r="K561" s="621"/>
      <c r="L561" s="622"/>
      <c r="M561" s="31"/>
      <c r="N561" s="626" t="s">
        <v>28</v>
      </c>
      <c r="O561" s="627"/>
      <c r="P561" s="628" t="s">
        <v>30</v>
      </c>
      <c r="Q561" s="629"/>
      <c r="R561" s="629"/>
      <c r="S561" s="629"/>
      <c r="T561" s="629"/>
      <c r="U561" s="630"/>
      <c r="V561" s="138" t="s">
        <v>2</v>
      </c>
      <c r="W561" s="138" t="s">
        <v>29</v>
      </c>
      <c r="X561" s="579" t="s">
        <v>31</v>
      </c>
      <c r="Y561" s="578"/>
      <c r="Z561" s="579" t="s">
        <v>32</v>
      </c>
      <c r="AA561" s="577"/>
      <c r="AB561" s="577"/>
      <c r="AC561" s="580"/>
    </row>
    <row r="562" spans="1:29" ht="12" customHeight="1">
      <c r="A562" s="513"/>
      <c r="B562" s="514"/>
      <c r="C562" s="514"/>
      <c r="D562" s="514"/>
      <c r="E562" s="515"/>
      <c r="F562" s="534"/>
      <c r="G562" s="535"/>
      <c r="H562" s="535"/>
      <c r="I562" s="535"/>
      <c r="J562" s="535"/>
      <c r="K562" s="535"/>
      <c r="L562" s="536"/>
      <c r="M562" s="31"/>
      <c r="N562" s="486"/>
      <c r="O562" s="488"/>
      <c r="P562" s="330" t="s">
        <v>121</v>
      </c>
      <c r="Q562" s="452"/>
      <c r="R562" s="452"/>
      <c r="S562" s="452"/>
      <c r="T562" s="452"/>
      <c r="U562" s="332"/>
      <c r="V562" s="453"/>
      <c r="W562" s="481" t="s">
        <v>122</v>
      </c>
      <c r="X562" s="475"/>
      <c r="Y562" s="476"/>
      <c r="Z562" s="276">
        <f>V562*X562</f>
        <v>0</v>
      </c>
      <c r="AA562" s="278"/>
      <c r="AB562" s="278"/>
      <c r="AC562" s="279"/>
    </row>
    <row r="563" spans="1:29" ht="12" customHeight="1">
      <c r="A563" s="617"/>
      <c r="B563" s="618"/>
      <c r="C563" s="618"/>
      <c r="D563" s="618"/>
      <c r="E563" s="619"/>
      <c r="F563" s="623"/>
      <c r="G563" s="624"/>
      <c r="H563" s="624"/>
      <c r="I563" s="624"/>
      <c r="J563" s="624"/>
      <c r="K563" s="624"/>
      <c r="L563" s="625"/>
      <c r="M563" s="31"/>
      <c r="N563" s="487"/>
      <c r="O563" s="489"/>
      <c r="P563" s="333"/>
      <c r="Q563" s="334"/>
      <c r="R563" s="334"/>
      <c r="S563" s="334"/>
      <c r="T563" s="334"/>
      <c r="U563" s="335"/>
      <c r="V563" s="454"/>
      <c r="W563" s="482"/>
      <c r="X563" s="483"/>
      <c r="Y563" s="484"/>
      <c r="Z563" s="313"/>
      <c r="AA563" s="314"/>
      <c r="AB563" s="314"/>
      <c r="AC563" s="315"/>
    </row>
    <row r="564" spans="1:29" ht="12" customHeight="1">
      <c r="A564" s="528" t="s">
        <v>8</v>
      </c>
      <c r="B564" s="529"/>
      <c r="C564" s="529"/>
      <c r="D564" s="529"/>
      <c r="E564" s="530"/>
      <c r="F564" s="531"/>
      <c r="G564" s="532"/>
      <c r="H564" s="532"/>
      <c r="I564" s="532"/>
      <c r="J564" s="532"/>
      <c r="K564" s="532"/>
      <c r="L564" s="533"/>
      <c r="M564" s="20"/>
      <c r="N564" s="486"/>
      <c r="O564" s="488"/>
      <c r="P564" s="330"/>
      <c r="Q564" s="452"/>
      <c r="R564" s="452"/>
      <c r="S564" s="452"/>
      <c r="T564" s="452"/>
      <c r="U564" s="332"/>
      <c r="V564" s="453"/>
      <c r="W564" s="310"/>
      <c r="X564" s="475"/>
      <c r="Y564" s="476"/>
      <c r="Z564" s="276">
        <f>V564*X564</f>
        <v>0</v>
      </c>
      <c r="AA564" s="278"/>
      <c r="AB564" s="278"/>
      <c r="AC564" s="279"/>
    </row>
    <row r="565" spans="1:29" ht="12" customHeight="1">
      <c r="A565" s="513"/>
      <c r="B565" s="514"/>
      <c r="C565" s="514"/>
      <c r="D565" s="514"/>
      <c r="E565" s="515"/>
      <c r="F565" s="534"/>
      <c r="G565" s="535"/>
      <c r="H565" s="535"/>
      <c r="I565" s="535"/>
      <c r="J565" s="535"/>
      <c r="K565" s="535"/>
      <c r="L565" s="536"/>
      <c r="M565" s="20"/>
      <c r="N565" s="487"/>
      <c r="O565" s="489"/>
      <c r="P565" s="333"/>
      <c r="Q565" s="334"/>
      <c r="R565" s="334"/>
      <c r="S565" s="334"/>
      <c r="T565" s="334"/>
      <c r="U565" s="335"/>
      <c r="V565" s="454"/>
      <c r="W565" s="497"/>
      <c r="X565" s="483"/>
      <c r="Y565" s="484"/>
      <c r="Z565" s="313"/>
      <c r="AA565" s="314"/>
      <c r="AB565" s="314"/>
      <c r="AC565" s="315"/>
    </row>
    <row r="566" spans="1:29" ht="12" customHeight="1" thickBot="1">
      <c r="A566" s="516"/>
      <c r="B566" s="517"/>
      <c r="C566" s="517"/>
      <c r="D566" s="517"/>
      <c r="E566" s="518"/>
      <c r="F566" s="537"/>
      <c r="G566" s="538"/>
      <c r="H566" s="538"/>
      <c r="I566" s="538"/>
      <c r="J566" s="538"/>
      <c r="K566" s="538"/>
      <c r="L566" s="539"/>
      <c r="M566" s="20"/>
      <c r="N566" s="486"/>
      <c r="O566" s="488"/>
      <c r="P566" s="330"/>
      <c r="Q566" s="452"/>
      <c r="R566" s="452"/>
      <c r="S566" s="452"/>
      <c r="T566" s="452"/>
      <c r="U566" s="332"/>
      <c r="V566" s="453"/>
      <c r="W566" s="310"/>
      <c r="X566" s="475"/>
      <c r="Y566" s="476"/>
      <c r="Z566" s="276">
        <f>V566*X566</f>
        <v>0</v>
      </c>
      <c r="AA566" s="278"/>
      <c r="AB566" s="278"/>
      <c r="AC566" s="279"/>
    </row>
    <row r="567" spans="1:29" ht="12" customHeight="1">
      <c r="A567" s="510" t="s">
        <v>10</v>
      </c>
      <c r="B567" s="511"/>
      <c r="C567" s="511"/>
      <c r="D567" s="511"/>
      <c r="E567" s="512"/>
      <c r="F567" s="546">
        <f>X583</f>
        <v>0</v>
      </c>
      <c r="G567" s="547"/>
      <c r="H567" s="547"/>
      <c r="I567" s="547"/>
      <c r="J567" s="547"/>
      <c r="K567" s="547"/>
      <c r="L567" s="548"/>
      <c r="M567" s="20"/>
      <c r="N567" s="487"/>
      <c r="O567" s="489"/>
      <c r="P567" s="333"/>
      <c r="Q567" s="334"/>
      <c r="R567" s="334"/>
      <c r="S567" s="334"/>
      <c r="T567" s="334"/>
      <c r="U567" s="335"/>
      <c r="V567" s="454"/>
      <c r="W567" s="497"/>
      <c r="X567" s="483"/>
      <c r="Y567" s="484"/>
      <c r="Z567" s="313"/>
      <c r="AA567" s="314"/>
      <c r="AB567" s="314"/>
      <c r="AC567" s="315"/>
    </row>
    <row r="568" spans="1:29" ht="12" customHeight="1">
      <c r="A568" s="513"/>
      <c r="B568" s="514"/>
      <c r="C568" s="514"/>
      <c r="D568" s="514"/>
      <c r="E568" s="515"/>
      <c r="F568" s="549"/>
      <c r="G568" s="550"/>
      <c r="H568" s="550"/>
      <c r="I568" s="550"/>
      <c r="J568" s="550"/>
      <c r="K568" s="550"/>
      <c r="L568" s="551"/>
      <c r="M568" s="20"/>
      <c r="N568" s="486"/>
      <c r="O568" s="488"/>
      <c r="P568" s="330"/>
      <c r="Q568" s="452"/>
      <c r="R568" s="452"/>
      <c r="S568" s="452"/>
      <c r="T568" s="452"/>
      <c r="U568" s="332"/>
      <c r="V568" s="453"/>
      <c r="W568" s="310"/>
      <c r="X568" s="475"/>
      <c r="Y568" s="476"/>
      <c r="Z568" s="276">
        <f>V568*X568</f>
        <v>0</v>
      </c>
      <c r="AA568" s="278"/>
      <c r="AB568" s="278"/>
      <c r="AC568" s="279"/>
    </row>
    <row r="569" spans="1:29" ht="12" customHeight="1" thickBot="1">
      <c r="A569" s="516"/>
      <c r="B569" s="517"/>
      <c r="C569" s="517"/>
      <c r="D569" s="517"/>
      <c r="E569" s="518"/>
      <c r="F569" s="552"/>
      <c r="G569" s="553"/>
      <c r="H569" s="553"/>
      <c r="I569" s="553"/>
      <c r="J569" s="553"/>
      <c r="K569" s="553"/>
      <c r="L569" s="554"/>
      <c r="M569" s="20"/>
      <c r="N569" s="487"/>
      <c r="O569" s="489"/>
      <c r="P569" s="333"/>
      <c r="Q569" s="334"/>
      <c r="R569" s="334"/>
      <c r="S569" s="334"/>
      <c r="T569" s="334"/>
      <c r="U569" s="335"/>
      <c r="V569" s="454"/>
      <c r="W569" s="497"/>
      <c r="X569" s="483"/>
      <c r="Y569" s="484"/>
      <c r="Z569" s="313"/>
      <c r="AA569" s="314"/>
      <c r="AB569" s="314"/>
      <c r="AC569" s="315"/>
    </row>
    <row r="570" spans="1:29" ht="12" customHeight="1">
      <c r="A570" s="510" t="s">
        <v>11</v>
      </c>
      <c r="B570" s="511"/>
      <c r="C570" s="511"/>
      <c r="D570" s="511"/>
      <c r="E570" s="512"/>
      <c r="F570" s="519"/>
      <c r="G570" s="520"/>
      <c r="H570" s="520"/>
      <c r="I570" s="520"/>
      <c r="J570" s="520"/>
      <c r="K570" s="520"/>
      <c r="L570" s="521"/>
      <c r="M570" s="20"/>
      <c r="N570" s="486"/>
      <c r="O570" s="488"/>
      <c r="P570" s="330"/>
      <c r="Q570" s="452"/>
      <c r="R570" s="452"/>
      <c r="S570" s="452"/>
      <c r="T570" s="452"/>
      <c r="U570" s="332"/>
      <c r="V570" s="453"/>
      <c r="W570" s="310"/>
      <c r="X570" s="475"/>
      <c r="Y570" s="476"/>
      <c r="Z570" s="276">
        <f>V570*X570</f>
        <v>0</v>
      </c>
      <c r="AA570" s="278"/>
      <c r="AB570" s="278"/>
      <c r="AC570" s="279"/>
    </row>
    <row r="571" spans="1:29" ht="12" customHeight="1">
      <c r="A571" s="513"/>
      <c r="B571" s="514"/>
      <c r="C571" s="514"/>
      <c r="D571" s="514"/>
      <c r="E571" s="515"/>
      <c r="F571" s="522"/>
      <c r="G571" s="523"/>
      <c r="H571" s="523"/>
      <c r="I571" s="523"/>
      <c r="J571" s="523"/>
      <c r="K571" s="523"/>
      <c r="L571" s="524"/>
      <c r="M571" s="20"/>
      <c r="N571" s="487"/>
      <c r="O571" s="489"/>
      <c r="P571" s="333"/>
      <c r="Q571" s="334"/>
      <c r="R571" s="334"/>
      <c r="S571" s="334"/>
      <c r="T571" s="334"/>
      <c r="U571" s="335"/>
      <c r="V571" s="454"/>
      <c r="W571" s="497"/>
      <c r="X571" s="483"/>
      <c r="Y571" s="484"/>
      <c r="Z571" s="313"/>
      <c r="AA571" s="314"/>
      <c r="AB571" s="314"/>
      <c r="AC571" s="315"/>
    </row>
    <row r="572" spans="1:29" ht="12" customHeight="1" thickBot="1">
      <c r="A572" s="516"/>
      <c r="B572" s="517"/>
      <c r="C572" s="517"/>
      <c r="D572" s="517"/>
      <c r="E572" s="518"/>
      <c r="F572" s="525"/>
      <c r="G572" s="526"/>
      <c r="H572" s="526"/>
      <c r="I572" s="526"/>
      <c r="J572" s="526"/>
      <c r="K572" s="526"/>
      <c r="L572" s="527"/>
      <c r="M572" s="20"/>
      <c r="N572" s="486"/>
      <c r="O572" s="488"/>
      <c r="P572" s="330"/>
      <c r="Q572" s="452"/>
      <c r="R572" s="452"/>
      <c r="S572" s="452"/>
      <c r="T572" s="452"/>
      <c r="U572" s="332"/>
      <c r="V572" s="453"/>
      <c r="W572" s="310"/>
      <c r="X572" s="475"/>
      <c r="Y572" s="476"/>
      <c r="Z572" s="276">
        <f>V572*X572</f>
        <v>0</v>
      </c>
      <c r="AA572" s="278"/>
      <c r="AB572" s="278"/>
      <c r="AC572" s="279"/>
    </row>
    <row r="573" spans="1:29" ht="12" customHeight="1" thickBo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487"/>
      <c r="O573" s="489"/>
      <c r="P573" s="333"/>
      <c r="Q573" s="334"/>
      <c r="R573" s="334"/>
      <c r="S573" s="334"/>
      <c r="T573" s="334"/>
      <c r="U573" s="335"/>
      <c r="V573" s="454"/>
      <c r="W573" s="497"/>
      <c r="X573" s="483"/>
      <c r="Y573" s="484"/>
      <c r="Z573" s="313"/>
      <c r="AA573" s="314"/>
      <c r="AB573" s="314"/>
      <c r="AC573" s="315"/>
    </row>
    <row r="574" spans="1:29" s="35" customFormat="1" ht="24" customHeight="1">
      <c r="A574" s="581" t="s">
        <v>12</v>
      </c>
      <c r="B574" s="582"/>
      <c r="C574" s="573" t="s">
        <v>152</v>
      </c>
      <c r="D574" s="574"/>
      <c r="E574" s="574"/>
      <c r="F574" s="574"/>
      <c r="G574" s="574"/>
      <c r="H574" s="575"/>
      <c r="I574" s="503" t="s">
        <v>13</v>
      </c>
      <c r="J574" s="504"/>
      <c r="K574" s="51" t="str">
        <f>IF($D555="","",VLOOKUP($D555,工事名!$B$2:$F$106,5,FALSE))&amp;""</f>
        <v/>
      </c>
      <c r="L574" s="137" t="s">
        <v>35</v>
      </c>
      <c r="M574" s="34"/>
      <c r="N574" s="146"/>
      <c r="O574" s="147"/>
      <c r="P574" s="321"/>
      <c r="Q574" s="322"/>
      <c r="R574" s="322"/>
      <c r="S574" s="322"/>
      <c r="T574" s="322"/>
      <c r="U574" s="323"/>
      <c r="V574" s="148"/>
      <c r="W574" s="149"/>
      <c r="X574" s="456"/>
      <c r="Y574" s="457"/>
      <c r="Z574" s="360">
        <f>V574*X574</f>
        <v>0</v>
      </c>
      <c r="AA574" s="458"/>
      <c r="AB574" s="458"/>
      <c r="AC574" s="459"/>
    </row>
    <row r="575" spans="1:29" s="35" customFormat="1" ht="24" customHeight="1" thickBot="1">
      <c r="A575" s="557" t="s">
        <v>14</v>
      </c>
      <c r="B575" s="558"/>
      <c r="C575" s="540"/>
      <c r="D575" s="541"/>
      <c r="E575" s="541"/>
      <c r="F575" s="542"/>
      <c r="G575" s="540" t="s">
        <v>15</v>
      </c>
      <c r="H575" s="541"/>
      <c r="I575" s="542"/>
      <c r="J575" s="543" t="str">
        <f>IF($D555="","",VLOOKUP($D555,工事名!$B$2:$E$106,4,FALSE))&amp;""</f>
        <v/>
      </c>
      <c r="K575" s="544"/>
      <c r="L575" s="545"/>
      <c r="M575" s="34"/>
      <c r="N575" s="146"/>
      <c r="O575" s="147"/>
      <c r="P575" s="321"/>
      <c r="Q575" s="322"/>
      <c r="R575" s="322"/>
      <c r="S575" s="322"/>
      <c r="T575" s="322"/>
      <c r="U575" s="323"/>
      <c r="V575" s="136"/>
      <c r="W575" s="149"/>
      <c r="X575" s="456"/>
      <c r="Y575" s="457"/>
      <c r="Z575" s="360">
        <f>V575*X575</f>
        <v>0</v>
      </c>
      <c r="AA575" s="458"/>
      <c r="AB575" s="458"/>
      <c r="AC575" s="459"/>
    </row>
    <row r="576" spans="1:29" s="35" customFormat="1" ht="24" customHeight="1">
      <c r="A576" s="581" t="s">
        <v>16</v>
      </c>
      <c r="B576" s="582"/>
      <c r="C576" s="583"/>
      <c r="D576" s="584"/>
      <c r="E576" s="584"/>
      <c r="F576" s="585"/>
      <c r="G576" s="586" t="s">
        <v>18</v>
      </c>
      <c r="H576" s="584"/>
      <c r="I576" s="584"/>
      <c r="J576" s="584"/>
      <c r="K576" s="584"/>
      <c r="L576" s="585"/>
      <c r="M576" s="34"/>
      <c r="N576" s="146"/>
      <c r="O576" s="147"/>
      <c r="P576" s="321"/>
      <c r="Q576" s="322"/>
      <c r="R576" s="322"/>
      <c r="S576" s="322"/>
      <c r="T576" s="322"/>
      <c r="U576" s="323"/>
      <c r="V576" s="148"/>
      <c r="W576" s="149"/>
      <c r="X576" s="456"/>
      <c r="Y576" s="457"/>
      <c r="Z576" s="360">
        <f>V576*X576</f>
        <v>0</v>
      </c>
      <c r="AA576" s="458"/>
      <c r="AB576" s="458"/>
      <c r="AC576" s="459"/>
    </row>
    <row r="577" spans="1:29" s="35" customFormat="1" ht="24" customHeight="1" thickBot="1">
      <c r="A577" s="557" t="s">
        <v>17</v>
      </c>
      <c r="B577" s="558"/>
      <c r="C577" s="540"/>
      <c r="D577" s="541"/>
      <c r="E577" s="541"/>
      <c r="F577" s="588"/>
      <c r="G577" s="589" t="s">
        <v>19</v>
      </c>
      <c r="H577" s="541"/>
      <c r="I577" s="541"/>
      <c r="J577" s="541"/>
      <c r="K577" s="541"/>
      <c r="L577" s="588"/>
      <c r="M577" s="34"/>
      <c r="N577" s="146"/>
      <c r="O577" s="147"/>
      <c r="P577" s="321"/>
      <c r="Q577" s="322"/>
      <c r="R577" s="322"/>
      <c r="S577" s="322"/>
      <c r="T577" s="322"/>
      <c r="U577" s="323"/>
      <c r="V577" s="148"/>
      <c r="W577" s="149"/>
      <c r="X577" s="456"/>
      <c r="Y577" s="457"/>
      <c r="Z577" s="360">
        <f>V577*X577</f>
        <v>0</v>
      </c>
      <c r="AA577" s="458"/>
      <c r="AB577" s="458"/>
      <c r="AC577" s="459"/>
    </row>
    <row r="578" spans="1:29" s="35" customFormat="1" ht="12" customHeight="1" thickBo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486"/>
      <c r="O578" s="488"/>
      <c r="P578" s="330"/>
      <c r="Q578" s="452"/>
      <c r="R578" s="452"/>
      <c r="S578" s="452"/>
      <c r="T578" s="452"/>
      <c r="U578" s="332"/>
      <c r="V578" s="453"/>
      <c r="W578" s="481"/>
      <c r="X578" s="475"/>
      <c r="Y578" s="476"/>
      <c r="Z578" s="276">
        <f>V578*X578</f>
        <v>0</v>
      </c>
      <c r="AA578" s="278"/>
      <c r="AB578" s="278"/>
      <c r="AC578" s="279"/>
    </row>
    <row r="579" spans="1:29" s="35" customFormat="1" ht="12" customHeight="1">
      <c r="A579" s="576" t="s">
        <v>20</v>
      </c>
      <c r="B579" s="577"/>
      <c r="C579" s="577"/>
      <c r="D579" s="577"/>
      <c r="E579" s="577"/>
      <c r="F579" s="578"/>
      <c r="G579" s="579" t="s">
        <v>21</v>
      </c>
      <c r="H579" s="577"/>
      <c r="I579" s="577"/>
      <c r="J579" s="577"/>
      <c r="K579" s="577"/>
      <c r="L579" s="580"/>
      <c r="M579" s="34"/>
      <c r="N579" s="487"/>
      <c r="O579" s="489"/>
      <c r="P579" s="333"/>
      <c r="Q579" s="334"/>
      <c r="R579" s="334"/>
      <c r="S579" s="334"/>
      <c r="T579" s="334"/>
      <c r="U579" s="335"/>
      <c r="V579" s="454"/>
      <c r="W579" s="482"/>
      <c r="X579" s="483"/>
      <c r="Y579" s="484"/>
      <c r="Z579" s="313"/>
      <c r="AA579" s="314"/>
      <c r="AB579" s="314"/>
      <c r="AC579" s="315"/>
    </row>
    <row r="580" spans="1:29" s="35" customFormat="1" ht="24" customHeight="1">
      <c r="A580" s="36"/>
      <c r="B580" s="37"/>
      <c r="C580" s="37"/>
      <c r="D580" s="37"/>
      <c r="E580" s="37"/>
      <c r="F580" s="38"/>
      <c r="G580" s="37"/>
      <c r="H580" s="37"/>
      <c r="I580" s="37"/>
      <c r="J580" s="37"/>
      <c r="K580" s="37"/>
      <c r="L580" s="39"/>
      <c r="M580" s="34"/>
      <c r="N580" s="146"/>
      <c r="O580" s="147"/>
      <c r="P580" s="321"/>
      <c r="Q580" s="322"/>
      <c r="R580" s="322"/>
      <c r="S580" s="322"/>
      <c r="T580" s="322"/>
      <c r="U580" s="323"/>
      <c r="V580" s="148"/>
      <c r="W580" s="123"/>
      <c r="X580" s="456"/>
      <c r="Y580" s="457"/>
      <c r="Z580" s="326">
        <f>V580*X580</f>
        <v>0</v>
      </c>
      <c r="AA580" s="479"/>
      <c r="AB580" s="479"/>
      <c r="AC580" s="480"/>
    </row>
    <row r="581" spans="1:29" s="35" customFormat="1" ht="12" customHeight="1" thickBot="1">
      <c r="A581" s="40"/>
      <c r="B581" s="41"/>
      <c r="C581" s="41"/>
      <c r="D581" s="41"/>
      <c r="E581" s="41"/>
      <c r="F581" s="42"/>
      <c r="G581" s="41"/>
      <c r="H581" s="41"/>
      <c r="I581" s="41"/>
      <c r="J581" s="41"/>
      <c r="K581" s="41"/>
      <c r="L581" s="43"/>
      <c r="M581" s="34"/>
      <c r="N581" s="465"/>
      <c r="O581" s="467"/>
      <c r="P581" s="301" t="s">
        <v>34</v>
      </c>
      <c r="Q581" s="469"/>
      <c r="R581" s="469"/>
      <c r="S581" s="469"/>
      <c r="T581" s="469"/>
      <c r="U581" s="303"/>
      <c r="V581" s="308"/>
      <c r="W581" s="310"/>
      <c r="X581" s="475"/>
      <c r="Y581" s="476"/>
      <c r="Z581" s="276">
        <f>SUM(Z562:AC580)</f>
        <v>0</v>
      </c>
      <c r="AA581" s="278"/>
      <c r="AB581" s="278"/>
      <c r="AC581" s="279"/>
    </row>
    <row r="582" spans="1:29" s="35" customFormat="1" ht="12" customHeight="1" thickBo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466"/>
      <c r="O582" s="468"/>
      <c r="P582" s="470"/>
      <c r="Q582" s="471"/>
      <c r="R582" s="471"/>
      <c r="S582" s="471"/>
      <c r="T582" s="471"/>
      <c r="U582" s="472"/>
      <c r="V582" s="473"/>
      <c r="W582" s="474"/>
      <c r="X582" s="477"/>
      <c r="Y582" s="478"/>
      <c r="Z582" s="280"/>
      <c r="AA582" s="281"/>
      <c r="AB582" s="281"/>
      <c r="AC582" s="282"/>
    </row>
    <row r="583" spans="1:29" s="35" customFormat="1" ht="24" customHeight="1" thickBot="1">
      <c r="A583" s="592" t="s">
        <v>22</v>
      </c>
      <c r="B583" s="559" t="str">
        <f>IF(基本入力!$B$15=0,"",基本入力!$B$15)</f>
        <v>銀行名、支店名を入力してください。</v>
      </c>
      <c r="C583" s="560"/>
      <c r="D583" s="560"/>
      <c r="E583" s="560"/>
      <c r="F583" s="560"/>
      <c r="G583" s="560"/>
      <c r="H583" s="561"/>
      <c r="I583" s="44" t="str">
        <f>基本入力!$B$17</f>
        <v>当座または普通</v>
      </c>
      <c r="J583" s="562" t="str">
        <f>IF(基本入力!$B$19=0,"",基本入力!$B$19)</f>
        <v>口座番号入力</v>
      </c>
      <c r="K583" s="562"/>
      <c r="L583" s="563"/>
      <c r="M583" s="34"/>
      <c r="N583" s="498" t="s">
        <v>3</v>
      </c>
      <c r="O583" s="499"/>
      <c r="P583" s="500"/>
      <c r="Q583" s="501">
        <v>0.1</v>
      </c>
      <c r="R583" s="502"/>
      <c r="S583" s="505">
        <f>IFERROR(ROUND(Z581*Q583,0),"")</f>
        <v>0</v>
      </c>
      <c r="T583" s="506"/>
      <c r="U583" s="564" t="s">
        <v>33</v>
      </c>
      <c r="V583" s="564"/>
      <c r="W583" s="565"/>
      <c r="X583" s="566">
        <f>IFERROR(Z581+S583,"")</f>
        <v>0</v>
      </c>
      <c r="Y583" s="567"/>
      <c r="Z583" s="567"/>
      <c r="AA583" s="567"/>
      <c r="AB583" s="567"/>
      <c r="AC583" s="568"/>
    </row>
    <row r="584" spans="1:29" s="35" customFormat="1">
      <c r="A584" s="593"/>
      <c r="B584" s="45" t="s">
        <v>36</v>
      </c>
      <c r="C584" s="569" t="str">
        <f>基本入力!$B$23</f>
        <v>口座名を入力してください。</v>
      </c>
      <c r="D584" s="569"/>
      <c r="E584" s="569"/>
      <c r="F584" s="569"/>
      <c r="G584" s="569"/>
      <c r="H584" s="569"/>
      <c r="I584" s="569"/>
      <c r="J584" s="569"/>
      <c r="K584" s="569"/>
      <c r="L584" s="570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46"/>
      <c r="Y584" s="34"/>
      <c r="Z584" s="34"/>
      <c r="AA584" s="34"/>
      <c r="AB584" s="34"/>
      <c r="AC584" s="34"/>
    </row>
    <row r="585" spans="1:29" s="35" customFormat="1" ht="10.8" customHeight="1">
      <c r="A585" s="593"/>
      <c r="B585" s="599" t="s">
        <v>26</v>
      </c>
      <c r="C585" s="601" t="str">
        <f>基本入力!$B$21&amp;"　"&amp;IF(基本入力!$F$21=0,"",基本入力!$F$21)</f>
        <v>御社名を正式名称で入力してください。　</v>
      </c>
      <c r="D585" s="601"/>
      <c r="E585" s="601"/>
      <c r="F585" s="601"/>
      <c r="G585" s="601"/>
      <c r="H585" s="601" t="str">
        <f>IF(基本入力!$E$21=0,"",基本入力!$E$21)</f>
        <v/>
      </c>
      <c r="I585" s="601"/>
      <c r="J585" s="601"/>
      <c r="K585" s="601"/>
      <c r="L585" s="602"/>
      <c r="M585" s="34"/>
      <c r="N585" s="34"/>
      <c r="O585" s="34"/>
      <c r="P585" s="34"/>
      <c r="Q585" s="34"/>
      <c r="R585" s="571"/>
      <c r="S585" s="571"/>
      <c r="T585" s="172" t="s">
        <v>147</v>
      </c>
      <c r="U585" s="172" t="s">
        <v>148</v>
      </c>
      <c r="V585" s="172" t="s">
        <v>148</v>
      </c>
      <c r="W585" s="172" t="s">
        <v>149</v>
      </c>
      <c r="X585" s="172"/>
      <c r="Y585" s="461" t="s">
        <v>150</v>
      </c>
      <c r="Z585" s="462"/>
      <c r="AA585" s="463" t="s">
        <v>151</v>
      </c>
      <c r="AB585" s="464"/>
      <c r="AC585" s="462"/>
    </row>
    <row r="586" spans="1:29" s="35" customFormat="1" ht="6.6" customHeight="1">
      <c r="A586" s="594"/>
      <c r="B586" s="600"/>
      <c r="C586" s="603"/>
      <c r="D586" s="603"/>
      <c r="E586" s="603"/>
      <c r="F586" s="603"/>
      <c r="G586" s="603"/>
      <c r="H586" s="603"/>
      <c r="I586" s="603"/>
      <c r="J586" s="603"/>
      <c r="K586" s="603"/>
      <c r="L586" s="604"/>
      <c r="M586" s="34"/>
      <c r="N586" s="34"/>
      <c r="O586" s="34"/>
      <c r="P586" s="34"/>
      <c r="Q586" s="34"/>
      <c r="R586" s="571"/>
      <c r="S586" s="571"/>
      <c r="T586" s="605"/>
      <c r="U586" s="605"/>
      <c r="V586" s="605"/>
      <c r="W586" s="605"/>
      <c r="X586" s="605"/>
      <c r="Y586" s="608"/>
      <c r="Z586" s="609"/>
      <c r="AA586" s="608"/>
      <c r="AB586" s="614"/>
      <c r="AC586" s="609"/>
    </row>
    <row r="587" spans="1:29" s="35" customForma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571"/>
      <c r="S587" s="571"/>
      <c r="T587" s="606"/>
      <c r="U587" s="606"/>
      <c r="V587" s="606"/>
      <c r="W587" s="606"/>
      <c r="X587" s="606"/>
      <c r="Y587" s="610"/>
      <c r="Z587" s="611"/>
      <c r="AA587" s="610"/>
      <c r="AB587" s="615"/>
      <c r="AC587" s="611"/>
    </row>
    <row r="588" spans="1:29" ht="20.25" customHeight="1">
      <c r="A588" s="47" t="s">
        <v>27</v>
      </c>
      <c r="B588" s="47"/>
      <c r="C588" s="47" t="str">
        <f>IF(Q583=0.08,"消費税率は経過措置適用による","")</f>
        <v/>
      </c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572"/>
      <c r="S588" s="572"/>
      <c r="T588" s="607"/>
      <c r="U588" s="607"/>
      <c r="V588" s="607"/>
      <c r="W588" s="607"/>
      <c r="X588" s="607"/>
      <c r="Y588" s="612"/>
      <c r="Z588" s="613"/>
      <c r="AA588" s="612"/>
      <c r="AB588" s="616"/>
      <c r="AC588" s="613"/>
    </row>
  </sheetData>
  <sheetProtection sheet="1" formatCells="0"/>
  <mergeCells count="1974">
    <mergeCell ref="A583:A586"/>
    <mergeCell ref="B585:B586"/>
    <mergeCell ref="C585:L586"/>
    <mergeCell ref="T586:T588"/>
    <mergeCell ref="U586:U588"/>
    <mergeCell ref="V586:V588"/>
    <mergeCell ref="W586:W588"/>
    <mergeCell ref="X586:X588"/>
    <mergeCell ref="Y586:Z588"/>
    <mergeCell ref="AA586:AC588"/>
    <mergeCell ref="A551:L552"/>
    <mergeCell ref="U551:U552"/>
    <mergeCell ref="V551:AA552"/>
    <mergeCell ref="B555:C556"/>
    <mergeCell ref="D555:H556"/>
    <mergeCell ref="I555:I556"/>
    <mergeCell ref="V556:AA557"/>
    <mergeCell ref="A561:E563"/>
    <mergeCell ref="F561:L563"/>
    <mergeCell ref="N561:O561"/>
    <mergeCell ref="P561:U561"/>
    <mergeCell ref="X561:Y561"/>
    <mergeCell ref="Z561:AC561"/>
    <mergeCell ref="N562:N563"/>
    <mergeCell ref="O562:O563"/>
    <mergeCell ref="P562:U563"/>
    <mergeCell ref="V562:V563"/>
    <mergeCell ref="W562:W563"/>
    <mergeCell ref="X562:Y563"/>
    <mergeCell ref="Z562:AC563"/>
    <mergeCell ref="F564:L566"/>
    <mergeCell ref="N564:N565"/>
    <mergeCell ref="A467:L468"/>
    <mergeCell ref="U467:U468"/>
    <mergeCell ref="V467:AA468"/>
    <mergeCell ref="B471:C472"/>
    <mergeCell ref="D471:H472"/>
    <mergeCell ref="I471:I472"/>
    <mergeCell ref="V472:AA473"/>
    <mergeCell ref="P478:U479"/>
    <mergeCell ref="V478:V479"/>
    <mergeCell ref="W478:W479"/>
    <mergeCell ref="X478:Y479"/>
    <mergeCell ref="Z478:AC479"/>
    <mergeCell ref="M466:T467"/>
    <mergeCell ref="C493:F493"/>
    <mergeCell ref="G493:L493"/>
    <mergeCell ref="P493:U493"/>
    <mergeCell ref="X493:Y493"/>
    <mergeCell ref="Z493:AC493"/>
    <mergeCell ref="A490:B490"/>
    <mergeCell ref="C490:H490"/>
    <mergeCell ref="Z480:AC481"/>
    <mergeCell ref="N482:N483"/>
    <mergeCell ref="V469:AB471"/>
    <mergeCell ref="F483:L485"/>
    <mergeCell ref="AA418:AC420"/>
    <mergeCell ref="A383:L384"/>
    <mergeCell ref="U383:U384"/>
    <mergeCell ref="V383:AA384"/>
    <mergeCell ref="B387:C388"/>
    <mergeCell ref="D387:H388"/>
    <mergeCell ref="I387:I388"/>
    <mergeCell ref="V388:AA389"/>
    <mergeCell ref="B390:C391"/>
    <mergeCell ref="D390:S391"/>
    <mergeCell ref="U390:U391"/>
    <mergeCell ref="V390:W391"/>
    <mergeCell ref="X390:X391"/>
    <mergeCell ref="A393:E395"/>
    <mergeCell ref="F393:L395"/>
    <mergeCell ref="N393:O393"/>
    <mergeCell ref="B459:B460"/>
    <mergeCell ref="C459:L460"/>
    <mergeCell ref="T460:T462"/>
    <mergeCell ref="U460:U462"/>
    <mergeCell ref="V460:V462"/>
    <mergeCell ref="W460:W462"/>
    <mergeCell ref="X460:X462"/>
    <mergeCell ref="Y460:Z462"/>
    <mergeCell ref="AA460:AC462"/>
    <mergeCell ref="P393:U393"/>
    <mergeCell ref="X393:Y393"/>
    <mergeCell ref="Z393:AC393"/>
    <mergeCell ref="N394:N395"/>
    <mergeCell ref="O394:O395"/>
    <mergeCell ref="P394:U395"/>
    <mergeCell ref="V394:V395"/>
    <mergeCell ref="X124:X126"/>
    <mergeCell ref="Y124:Z126"/>
    <mergeCell ref="AA124:AC126"/>
    <mergeCell ref="A163:A166"/>
    <mergeCell ref="B165:B166"/>
    <mergeCell ref="C165:L166"/>
    <mergeCell ref="T166:T168"/>
    <mergeCell ref="U166:U168"/>
    <mergeCell ref="V166:V168"/>
    <mergeCell ref="W166:W168"/>
    <mergeCell ref="X166:X168"/>
    <mergeCell ref="Y166:Z168"/>
    <mergeCell ref="AA166:AC168"/>
    <mergeCell ref="P148:U149"/>
    <mergeCell ref="X157:Y157"/>
    <mergeCell ref="Z157:AC157"/>
    <mergeCell ref="V158:V159"/>
    <mergeCell ref="Z160:AC160"/>
    <mergeCell ref="W158:W159"/>
    <mergeCell ref="X158:Y159"/>
    <mergeCell ref="Z158:AC159"/>
    <mergeCell ref="X160:Y160"/>
    <mergeCell ref="G159:L159"/>
    <mergeCell ref="N161:N162"/>
    <mergeCell ref="O161:O162"/>
    <mergeCell ref="P161:U162"/>
    <mergeCell ref="P160:U160"/>
    <mergeCell ref="Z161:AC162"/>
    <mergeCell ref="U163:W163"/>
    <mergeCell ref="I154:J154"/>
    <mergeCell ref="P154:U154"/>
    <mergeCell ref="X154:Y154"/>
    <mergeCell ref="A79:A82"/>
    <mergeCell ref="B81:B82"/>
    <mergeCell ref="C81:L82"/>
    <mergeCell ref="T82:T84"/>
    <mergeCell ref="U82:U84"/>
    <mergeCell ref="V82:V84"/>
    <mergeCell ref="W82:W84"/>
    <mergeCell ref="X82:X84"/>
    <mergeCell ref="Y82:Z84"/>
    <mergeCell ref="AA82:AC84"/>
    <mergeCell ref="A75:F75"/>
    <mergeCell ref="G75:L75"/>
    <mergeCell ref="P76:U76"/>
    <mergeCell ref="X76:Y76"/>
    <mergeCell ref="J79:L79"/>
    <mergeCell ref="Z64:AC65"/>
    <mergeCell ref="W66:W67"/>
    <mergeCell ref="X66:Y67"/>
    <mergeCell ref="Z66:AC67"/>
    <mergeCell ref="P64:U65"/>
    <mergeCell ref="V64:V65"/>
    <mergeCell ref="W64:W65"/>
    <mergeCell ref="U7:U9"/>
    <mergeCell ref="U49:U51"/>
    <mergeCell ref="U91:U93"/>
    <mergeCell ref="U133:U135"/>
    <mergeCell ref="U175:U177"/>
    <mergeCell ref="U217:U219"/>
    <mergeCell ref="U259:U261"/>
    <mergeCell ref="U301:U303"/>
    <mergeCell ref="U343:U345"/>
    <mergeCell ref="U385:U387"/>
    <mergeCell ref="U427:U429"/>
    <mergeCell ref="U469:U471"/>
    <mergeCell ref="U511:U513"/>
    <mergeCell ref="U553:U555"/>
    <mergeCell ref="C207:L208"/>
    <mergeCell ref="T208:T210"/>
    <mergeCell ref="U208:U210"/>
    <mergeCell ref="C249:L250"/>
    <mergeCell ref="Q51:R52"/>
    <mergeCell ref="Q93:R94"/>
    <mergeCell ref="Q135:R136"/>
    <mergeCell ref="Q177:R178"/>
    <mergeCell ref="Q219:R220"/>
    <mergeCell ref="Q261:R262"/>
    <mergeCell ref="Q303:R304"/>
    <mergeCell ref="Q345:R346"/>
    <mergeCell ref="Q387:R388"/>
    <mergeCell ref="Q429:R430"/>
    <mergeCell ref="Q471:R472"/>
    <mergeCell ref="Q513:R514"/>
    <mergeCell ref="R165:R168"/>
    <mergeCell ref="S165:S168"/>
    <mergeCell ref="V91:AB93"/>
    <mergeCell ref="Y96:AB97"/>
    <mergeCell ref="V133:AB135"/>
    <mergeCell ref="Y138:AB139"/>
    <mergeCell ref="V175:AB177"/>
    <mergeCell ref="Y180:AB181"/>
    <mergeCell ref="V217:AB219"/>
    <mergeCell ref="Y222:AB223"/>
    <mergeCell ref="V259:AB261"/>
    <mergeCell ref="Y264:AB265"/>
    <mergeCell ref="V301:AB303"/>
    <mergeCell ref="Y306:AB307"/>
    <mergeCell ref="V343:AB345"/>
    <mergeCell ref="M2:T3"/>
    <mergeCell ref="M44:T45"/>
    <mergeCell ref="M86:T87"/>
    <mergeCell ref="M128:T129"/>
    <mergeCell ref="M170:T171"/>
    <mergeCell ref="M212:T213"/>
    <mergeCell ref="M254:T255"/>
    <mergeCell ref="M296:T297"/>
    <mergeCell ref="M338:T339"/>
    <mergeCell ref="X163:AC163"/>
    <mergeCell ref="V161:V162"/>
    <mergeCell ref="W161:W162"/>
    <mergeCell ref="X161:Y162"/>
    <mergeCell ref="Z148:AC149"/>
    <mergeCell ref="V148:V149"/>
    <mergeCell ref="W148:W149"/>
    <mergeCell ref="V7:AB9"/>
    <mergeCell ref="Y12:AB13"/>
    <mergeCell ref="Q9:R10"/>
    <mergeCell ref="N203:N204"/>
    <mergeCell ref="T250:T252"/>
    <mergeCell ref="U250:U252"/>
    <mergeCell ref="T292:T294"/>
    <mergeCell ref="U292:U294"/>
    <mergeCell ref="T334:T336"/>
    <mergeCell ref="A117:F117"/>
    <mergeCell ref="G117:L117"/>
    <mergeCell ref="A115:B115"/>
    <mergeCell ref="C115:F115"/>
    <mergeCell ref="G115:L115"/>
    <mergeCell ref="B163:H163"/>
    <mergeCell ref="J163:L163"/>
    <mergeCell ref="N158:N159"/>
    <mergeCell ref="O158:O159"/>
    <mergeCell ref="P158:U159"/>
    <mergeCell ref="A157:B157"/>
    <mergeCell ref="C157:F157"/>
    <mergeCell ref="G157:L157"/>
    <mergeCell ref="P157:U157"/>
    <mergeCell ref="A159:F159"/>
    <mergeCell ref="A121:A124"/>
    <mergeCell ref="B123:B124"/>
    <mergeCell ref="C123:L124"/>
    <mergeCell ref="T124:T126"/>
    <mergeCell ref="U124:U126"/>
    <mergeCell ref="C164:L164"/>
    <mergeCell ref="A154:B154"/>
    <mergeCell ref="C154:H154"/>
    <mergeCell ref="B180:C181"/>
    <mergeCell ref="D180:S181"/>
    <mergeCell ref="A201:F201"/>
    <mergeCell ref="Z154:AC154"/>
    <mergeCell ref="N152:N153"/>
    <mergeCell ref="O152:O153"/>
    <mergeCell ref="A156:B156"/>
    <mergeCell ref="C156:F156"/>
    <mergeCell ref="G156:L156"/>
    <mergeCell ref="P156:U156"/>
    <mergeCell ref="X156:Y156"/>
    <mergeCell ref="Z156:AC156"/>
    <mergeCell ref="A155:B155"/>
    <mergeCell ref="C155:F155"/>
    <mergeCell ref="G155:I155"/>
    <mergeCell ref="J155:L155"/>
    <mergeCell ref="P155:U155"/>
    <mergeCell ref="X155:Y155"/>
    <mergeCell ref="Z155:AC155"/>
    <mergeCell ref="A150:E152"/>
    <mergeCell ref="F150:L152"/>
    <mergeCell ref="N150:N151"/>
    <mergeCell ref="O150:O151"/>
    <mergeCell ref="P150:U151"/>
    <mergeCell ref="V150:V151"/>
    <mergeCell ref="W150:W151"/>
    <mergeCell ref="X150:Y151"/>
    <mergeCell ref="Z150:AC151"/>
    <mergeCell ref="X148:Y149"/>
    <mergeCell ref="A147:E149"/>
    <mergeCell ref="F147:L149"/>
    <mergeCell ref="N148:N149"/>
    <mergeCell ref="O148:O149"/>
    <mergeCell ref="W152:W153"/>
    <mergeCell ref="P152:U153"/>
    <mergeCell ref="V152:V153"/>
    <mergeCell ref="X152:Y153"/>
    <mergeCell ref="Z152:AC153"/>
    <mergeCell ref="W146:W147"/>
    <mergeCell ref="X146:Y147"/>
    <mergeCell ref="Z146:AC147"/>
    <mergeCell ref="B138:C139"/>
    <mergeCell ref="D138:S139"/>
    <mergeCell ref="U138:U139"/>
    <mergeCell ref="V138:W139"/>
    <mergeCell ref="X138:X139"/>
    <mergeCell ref="N144:N145"/>
    <mergeCell ref="O144:O145"/>
    <mergeCell ref="X141:Y141"/>
    <mergeCell ref="Z141:AC141"/>
    <mergeCell ref="N142:N143"/>
    <mergeCell ref="O142:O143"/>
    <mergeCell ref="P142:U143"/>
    <mergeCell ref="V142:V143"/>
    <mergeCell ref="W142:W143"/>
    <mergeCell ref="X142:Y143"/>
    <mergeCell ref="Z142:AC143"/>
    <mergeCell ref="N141:O141"/>
    <mergeCell ref="P141:U141"/>
    <mergeCell ref="Z144:AC145"/>
    <mergeCell ref="V144:V145"/>
    <mergeCell ref="W144:W145"/>
    <mergeCell ref="X144:Y145"/>
    <mergeCell ref="A144:E146"/>
    <mergeCell ref="F144:L146"/>
    <mergeCell ref="A141:E143"/>
    <mergeCell ref="F141:L143"/>
    <mergeCell ref="X128:AC128"/>
    <mergeCell ref="X121:AC121"/>
    <mergeCell ref="V136:AA137"/>
    <mergeCell ref="U131:U132"/>
    <mergeCell ref="V131:AA132"/>
    <mergeCell ref="B135:C136"/>
    <mergeCell ref="D135:H136"/>
    <mergeCell ref="I135:I136"/>
    <mergeCell ref="M130:T131"/>
    <mergeCell ref="A131:L132"/>
    <mergeCell ref="C122:L122"/>
    <mergeCell ref="B121:H121"/>
    <mergeCell ref="J121:L121"/>
    <mergeCell ref="Q121:R121"/>
    <mergeCell ref="S121:T121"/>
    <mergeCell ref="R123:R126"/>
    <mergeCell ref="S123:S126"/>
    <mergeCell ref="U121:W121"/>
    <mergeCell ref="A128:C128"/>
    <mergeCell ref="P144:U145"/>
    <mergeCell ref="Y123:Z123"/>
    <mergeCell ref="AA123:AC123"/>
    <mergeCell ref="N121:P121"/>
    <mergeCell ref="V124:V126"/>
    <mergeCell ref="W124:W126"/>
    <mergeCell ref="X115:Y115"/>
    <mergeCell ref="Z115:AC115"/>
    <mergeCell ref="N116:N117"/>
    <mergeCell ref="O116:O117"/>
    <mergeCell ref="P116:U117"/>
    <mergeCell ref="V116:V117"/>
    <mergeCell ref="W116:W117"/>
    <mergeCell ref="X116:Y117"/>
    <mergeCell ref="Z116:AC117"/>
    <mergeCell ref="P115:U115"/>
    <mergeCell ref="Z118:AC118"/>
    <mergeCell ref="N119:N120"/>
    <mergeCell ref="O119:O120"/>
    <mergeCell ref="P119:U120"/>
    <mergeCell ref="V119:V120"/>
    <mergeCell ref="W119:W120"/>
    <mergeCell ref="X119:Y120"/>
    <mergeCell ref="Z119:AC120"/>
    <mergeCell ref="P118:U118"/>
    <mergeCell ref="X118:Y118"/>
    <mergeCell ref="A112:B112"/>
    <mergeCell ref="C112:H112"/>
    <mergeCell ref="I112:J112"/>
    <mergeCell ref="P112:U112"/>
    <mergeCell ref="X112:Y112"/>
    <mergeCell ref="Z112:AC112"/>
    <mergeCell ref="N110:N111"/>
    <mergeCell ref="O110:O111"/>
    <mergeCell ref="X113:Y113"/>
    <mergeCell ref="Z113:AC113"/>
    <mergeCell ref="C114:F114"/>
    <mergeCell ref="G114:L114"/>
    <mergeCell ref="P114:U114"/>
    <mergeCell ref="X114:Y114"/>
    <mergeCell ref="Z114:AC114"/>
    <mergeCell ref="A113:B113"/>
    <mergeCell ref="C113:F113"/>
    <mergeCell ref="G113:I113"/>
    <mergeCell ref="J113:L113"/>
    <mergeCell ref="P113:U113"/>
    <mergeCell ref="A114:B114"/>
    <mergeCell ref="Z106:AC107"/>
    <mergeCell ref="A108:E110"/>
    <mergeCell ref="F108:L110"/>
    <mergeCell ref="N108:N109"/>
    <mergeCell ref="O108:O109"/>
    <mergeCell ref="P108:U109"/>
    <mergeCell ref="V108:V109"/>
    <mergeCell ref="W108:W109"/>
    <mergeCell ref="X108:Y109"/>
    <mergeCell ref="Z108:AC109"/>
    <mergeCell ref="P106:U107"/>
    <mergeCell ref="V106:V107"/>
    <mergeCell ref="W106:W107"/>
    <mergeCell ref="X106:Y107"/>
    <mergeCell ref="A105:E107"/>
    <mergeCell ref="F105:L107"/>
    <mergeCell ref="N106:N107"/>
    <mergeCell ref="O106:O107"/>
    <mergeCell ref="W110:W111"/>
    <mergeCell ref="P110:U111"/>
    <mergeCell ref="V110:V111"/>
    <mergeCell ref="X110:Y111"/>
    <mergeCell ref="Z110:AC111"/>
    <mergeCell ref="A102:E104"/>
    <mergeCell ref="F102:L104"/>
    <mergeCell ref="N102:N103"/>
    <mergeCell ref="O102:O103"/>
    <mergeCell ref="X99:Y99"/>
    <mergeCell ref="Z99:AC99"/>
    <mergeCell ref="N100:N101"/>
    <mergeCell ref="O100:O101"/>
    <mergeCell ref="P100:U101"/>
    <mergeCell ref="V100:V101"/>
    <mergeCell ref="W100:W101"/>
    <mergeCell ref="X100:Y101"/>
    <mergeCell ref="Z100:AC101"/>
    <mergeCell ref="A99:E101"/>
    <mergeCell ref="F99:L101"/>
    <mergeCell ref="N99:O99"/>
    <mergeCell ref="P99:U99"/>
    <mergeCell ref="Z102:AC103"/>
    <mergeCell ref="N104:N105"/>
    <mergeCell ref="O104:O105"/>
    <mergeCell ref="P104:U105"/>
    <mergeCell ref="V104:V105"/>
    <mergeCell ref="W104:W105"/>
    <mergeCell ref="X104:Y105"/>
    <mergeCell ref="Z104:AC105"/>
    <mergeCell ref="P102:U103"/>
    <mergeCell ref="V102:V103"/>
    <mergeCell ref="W102:W103"/>
    <mergeCell ref="X102:Y103"/>
    <mergeCell ref="V94:AA95"/>
    <mergeCell ref="B96:C97"/>
    <mergeCell ref="D96:S97"/>
    <mergeCell ref="U96:U97"/>
    <mergeCell ref="V96:W97"/>
    <mergeCell ref="X96:X97"/>
    <mergeCell ref="A89:L90"/>
    <mergeCell ref="U89:U90"/>
    <mergeCell ref="V89:AA90"/>
    <mergeCell ref="B93:C94"/>
    <mergeCell ref="D93:H94"/>
    <mergeCell ref="I93:I94"/>
    <mergeCell ref="M88:T89"/>
    <mergeCell ref="AA88:AC88"/>
    <mergeCell ref="N77:N78"/>
    <mergeCell ref="O77:O78"/>
    <mergeCell ref="P77:U78"/>
    <mergeCell ref="V77:V78"/>
    <mergeCell ref="W77:W78"/>
    <mergeCell ref="X77:Y78"/>
    <mergeCell ref="Z77:AC78"/>
    <mergeCell ref="R81:R84"/>
    <mergeCell ref="S81:S84"/>
    <mergeCell ref="U79:W79"/>
    <mergeCell ref="Q79:R79"/>
    <mergeCell ref="S79:T79"/>
    <mergeCell ref="Y81:Z81"/>
    <mergeCell ref="AA81:AC81"/>
    <mergeCell ref="X86:AC86"/>
    <mergeCell ref="X79:AC79"/>
    <mergeCell ref="C80:L80"/>
    <mergeCell ref="B79:H79"/>
    <mergeCell ref="A86:C86"/>
    <mergeCell ref="A73:B73"/>
    <mergeCell ref="C73:F73"/>
    <mergeCell ref="G73:L73"/>
    <mergeCell ref="P73:U73"/>
    <mergeCell ref="P71:U71"/>
    <mergeCell ref="X68:Y69"/>
    <mergeCell ref="Z68:AC69"/>
    <mergeCell ref="A70:B70"/>
    <mergeCell ref="C70:H70"/>
    <mergeCell ref="I70:J70"/>
    <mergeCell ref="P70:U70"/>
    <mergeCell ref="X70:Y70"/>
    <mergeCell ref="Z70:AC70"/>
    <mergeCell ref="N68:N69"/>
    <mergeCell ref="O68:O69"/>
    <mergeCell ref="X71:Y71"/>
    <mergeCell ref="Z71:AC71"/>
    <mergeCell ref="A72:B72"/>
    <mergeCell ref="C72:F72"/>
    <mergeCell ref="G72:L72"/>
    <mergeCell ref="P72:U72"/>
    <mergeCell ref="A71:B71"/>
    <mergeCell ref="C71:F71"/>
    <mergeCell ref="G71:I71"/>
    <mergeCell ref="J71:L71"/>
    <mergeCell ref="A66:E68"/>
    <mergeCell ref="F66:L68"/>
    <mergeCell ref="N66:N67"/>
    <mergeCell ref="O66:O67"/>
    <mergeCell ref="P66:U67"/>
    <mergeCell ref="V66:V67"/>
    <mergeCell ref="B54:C55"/>
    <mergeCell ref="D54:S55"/>
    <mergeCell ref="X64:Y65"/>
    <mergeCell ref="A63:E65"/>
    <mergeCell ref="F63:L65"/>
    <mergeCell ref="N64:N65"/>
    <mergeCell ref="O64:O65"/>
    <mergeCell ref="W68:W69"/>
    <mergeCell ref="P68:U69"/>
    <mergeCell ref="V68:V69"/>
    <mergeCell ref="A60:E62"/>
    <mergeCell ref="F60:L62"/>
    <mergeCell ref="N60:N61"/>
    <mergeCell ref="O60:O61"/>
    <mergeCell ref="X57:Y57"/>
    <mergeCell ref="Z57:AC57"/>
    <mergeCell ref="N58:N59"/>
    <mergeCell ref="O58:O59"/>
    <mergeCell ref="P58:U59"/>
    <mergeCell ref="V58:V59"/>
    <mergeCell ref="W58:W59"/>
    <mergeCell ref="X58:Y59"/>
    <mergeCell ref="Z58:AC59"/>
    <mergeCell ref="A57:E59"/>
    <mergeCell ref="F57:L59"/>
    <mergeCell ref="N57:O57"/>
    <mergeCell ref="P57:U57"/>
    <mergeCell ref="Z60:AC61"/>
    <mergeCell ref="N62:N63"/>
    <mergeCell ref="O62:O63"/>
    <mergeCell ref="P62:U63"/>
    <mergeCell ref="V62:V63"/>
    <mergeCell ref="A47:L48"/>
    <mergeCell ref="U47:U48"/>
    <mergeCell ref="V47:AA48"/>
    <mergeCell ref="B51:C52"/>
    <mergeCell ref="D51:H52"/>
    <mergeCell ref="I51:I52"/>
    <mergeCell ref="M46:T47"/>
    <mergeCell ref="AA46:AC46"/>
    <mergeCell ref="W32:W33"/>
    <mergeCell ref="X32:Y33"/>
    <mergeCell ref="Z32:AC33"/>
    <mergeCell ref="A33:F33"/>
    <mergeCell ref="G33:L33"/>
    <mergeCell ref="N32:N33"/>
    <mergeCell ref="O32:O33"/>
    <mergeCell ref="P32:U33"/>
    <mergeCell ref="V32:V33"/>
    <mergeCell ref="C38:L38"/>
    <mergeCell ref="B37:H37"/>
    <mergeCell ref="J37:L37"/>
    <mergeCell ref="P34:U34"/>
    <mergeCell ref="U37:W37"/>
    <mergeCell ref="X37:AC37"/>
    <mergeCell ref="X34:Y34"/>
    <mergeCell ref="A44:C44"/>
    <mergeCell ref="A37:A40"/>
    <mergeCell ref="B39:B40"/>
    <mergeCell ref="C39:L40"/>
    <mergeCell ref="T40:T42"/>
    <mergeCell ref="U40:U42"/>
    <mergeCell ref="V40:V42"/>
    <mergeCell ref="W40:W42"/>
    <mergeCell ref="Z34:AC34"/>
    <mergeCell ref="N35:N36"/>
    <mergeCell ref="O35:O36"/>
    <mergeCell ref="P35:U36"/>
    <mergeCell ref="V35:V36"/>
    <mergeCell ref="W35:W36"/>
    <mergeCell ref="X35:Y36"/>
    <mergeCell ref="Z35:AC36"/>
    <mergeCell ref="R39:R42"/>
    <mergeCell ref="S39:S42"/>
    <mergeCell ref="A29:B29"/>
    <mergeCell ref="C29:F29"/>
    <mergeCell ref="G29:I29"/>
    <mergeCell ref="J29:L29"/>
    <mergeCell ref="A28:B28"/>
    <mergeCell ref="C28:H28"/>
    <mergeCell ref="I28:J28"/>
    <mergeCell ref="X31:Y31"/>
    <mergeCell ref="Z31:AC31"/>
    <mergeCell ref="A30:B30"/>
    <mergeCell ref="C30:F30"/>
    <mergeCell ref="A31:B31"/>
    <mergeCell ref="C31:F31"/>
    <mergeCell ref="G31:L31"/>
    <mergeCell ref="P31:U31"/>
    <mergeCell ref="G30:L30"/>
    <mergeCell ref="P30:U30"/>
    <mergeCell ref="AA39:AC39"/>
    <mergeCell ref="Y39:Z39"/>
    <mergeCell ref="X40:X42"/>
    <mergeCell ref="Y40:Z42"/>
    <mergeCell ref="AA40:AC42"/>
    <mergeCell ref="V26:V27"/>
    <mergeCell ref="W26:W27"/>
    <mergeCell ref="X26:Y27"/>
    <mergeCell ref="Z26:AC27"/>
    <mergeCell ref="X22:Y23"/>
    <mergeCell ref="Z22:AC23"/>
    <mergeCell ref="X28:Y28"/>
    <mergeCell ref="Z28:AC28"/>
    <mergeCell ref="P29:U29"/>
    <mergeCell ref="X29:Y29"/>
    <mergeCell ref="Z29:AC29"/>
    <mergeCell ref="X30:Y30"/>
    <mergeCell ref="Z30:AC30"/>
    <mergeCell ref="P28:U28"/>
    <mergeCell ref="N24:N25"/>
    <mergeCell ref="O24:O25"/>
    <mergeCell ref="P24:U25"/>
    <mergeCell ref="V24:V25"/>
    <mergeCell ref="W24:W25"/>
    <mergeCell ref="X24:Y25"/>
    <mergeCell ref="V22:V23"/>
    <mergeCell ref="W22:W23"/>
    <mergeCell ref="N26:N27"/>
    <mergeCell ref="O26:O27"/>
    <mergeCell ref="P26:U27"/>
    <mergeCell ref="W20:W21"/>
    <mergeCell ref="X20:Y21"/>
    <mergeCell ref="A18:E20"/>
    <mergeCell ref="F18:L20"/>
    <mergeCell ref="N18:N19"/>
    <mergeCell ref="O18:O19"/>
    <mergeCell ref="P18:U19"/>
    <mergeCell ref="V18:V19"/>
    <mergeCell ref="W18:W19"/>
    <mergeCell ref="X18:Y19"/>
    <mergeCell ref="Z24:AC25"/>
    <mergeCell ref="X2:AC2"/>
    <mergeCell ref="M4:T5"/>
    <mergeCell ref="A5:L6"/>
    <mergeCell ref="U5:U6"/>
    <mergeCell ref="V5:AA6"/>
    <mergeCell ref="AA4:AC4"/>
    <mergeCell ref="X12:X13"/>
    <mergeCell ref="A15:E17"/>
    <mergeCell ref="F15:L17"/>
    <mergeCell ref="N15:O15"/>
    <mergeCell ref="P15:U15"/>
    <mergeCell ref="X15:Y15"/>
    <mergeCell ref="Z15:AC15"/>
    <mergeCell ref="N16:N17"/>
    <mergeCell ref="O16:O17"/>
    <mergeCell ref="B12:C13"/>
    <mergeCell ref="D12:S13"/>
    <mergeCell ref="U12:U13"/>
    <mergeCell ref="V12:W13"/>
    <mergeCell ref="Z16:AC17"/>
    <mergeCell ref="P16:U17"/>
    <mergeCell ref="V16:V17"/>
    <mergeCell ref="W16:W17"/>
    <mergeCell ref="X16:Y17"/>
    <mergeCell ref="A2:C2"/>
    <mergeCell ref="A173:L174"/>
    <mergeCell ref="U173:U174"/>
    <mergeCell ref="V173:AA174"/>
    <mergeCell ref="B177:C178"/>
    <mergeCell ref="D177:H178"/>
    <mergeCell ref="I177:I178"/>
    <mergeCell ref="V178:AA179"/>
    <mergeCell ref="B9:C10"/>
    <mergeCell ref="D9:H10"/>
    <mergeCell ref="I9:I10"/>
    <mergeCell ref="V10:AA11"/>
    <mergeCell ref="Z18:AC19"/>
    <mergeCell ref="Z20:AC21"/>
    <mergeCell ref="A21:E23"/>
    <mergeCell ref="F21:L23"/>
    <mergeCell ref="N22:N23"/>
    <mergeCell ref="O22:O23"/>
    <mergeCell ref="P22:U23"/>
    <mergeCell ref="N20:N21"/>
    <mergeCell ref="O20:O21"/>
    <mergeCell ref="P20:U21"/>
    <mergeCell ref="V20:V21"/>
    <mergeCell ref="A24:E26"/>
    <mergeCell ref="F24:L26"/>
    <mergeCell ref="N37:P37"/>
    <mergeCell ref="Q37:R37"/>
    <mergeCell ref="S37:T37"/>
    <mergeCell ref="N79:P79"/>
    <mergeCell ref="Z183:AC183"/>
    <mergeCell ref="N184:N185"/>
    <mergeCell ref="O184:O185"/>
    <mergeCell ref="P184:U185"/>
    <mergeCell ref="V184:V185"/>
    <mergeCell ref="W184:W185"/>
    <mergeCell ref="X184:Y185"/>
    <mergeCell ref="Z184:AC185"/>
    <mergeCell ref="A186:E188"/>
    <mergeCell ref="F186:L188"/>
    <mergeCell ref="N186:N187"/>
    <mergeCell ref="O186:O187"/>
    <mergeCell ref="P186:U187"/>
    <mergeCell ref="V186:V187"/>
    <mergeCell ref="W186:W187"/>
    <mergeCell ref="X186:Y187"/>
    <mergeCell ref="Z186:AC187"/>
    <mergeCell ref="N188:N189"/>
    <mergeCell ref="O188:O189"/>
    <mergeCell ref="P188:U189"/>
    <mergeCell ref="V188:V189"/>
    <mergeCell ref="W188:W189"/>
    <mergeCell ref="X188:Y189"/>
    <mergeCell ref="Z188:AC189"/>
    <mergeCell ref="G201:L201"/>
    <mergeCell ref="A198:B198"/>
    <mergeCell ref="C198:F198"/>
    <mergeCell ref="G198:L198"/>
    <mergeCell ref="A199:B199"/>
    <mergeCell ref="C199:F199"/>
    <mergeCell ref="G199:L199"/>
    <mergeCell ref="A196:B196"/>
    <mergeCell ref="C196:H196"/>
    <mergeCell ref="I196:J196"/>
    <mergeCell ref="A197:B197"/>
    <mergeCell ref="C197:F197"/>
    <mergeCell ref="G197:I197"/>
    <mergeCell ref="J197:L197"/>
    <mergeCell ref="X197:Y197"/>
    <mergeCell ref="U180:U181"/>
    <mergeCell ref="V180:W181"/>
    <mergeCell ref="X180:X181"/>
    <mergeCell ref="A183:E185"/>
    <mergeCell ref="F183:L185"/>
    <mergeCell ref="N183:O183"/>
    <mergeCell ref="P183:U183"/>
    <mergeCell ref="X183:Y183"/>
    <mergeCell ref="Z190:AC191"/>
    <mergeCell ref="A192:E194"/>
    <mergeCell ref="F192:L194"/>
    <mergeCell ref="N192:N193"/>
    <mergeCell ref="O192:O193"/>
    <mergeCell ref="P192:U193"/>
    <mergeCell ref="V192:V193"/>
    <mergeCell ref="W192:W193"/>
    <mergeCell ref="X192:Y193"/>
    <mergeCell ref="Z192:AC193"/>
    <mergeCell ref="N194:N195"/>
    <mergeCell ref="O194:O195"/>
    <mergeCell ref="P194:U195"/>
    <mergeCell ref="V194:V195"/>
    <mergeCell ref="W194:W195"/>
    <mergeCell ref="X194:Y195"/>
    <mergeCell ref="Z194:AC195"/>
    <mergeCell ref="A189:E191"/>
    <mergeCell ref="F189:L191"/>
    <mergeCell ref="N190:N191"/>
    <mergeCell ref="O190:O191"/>
    <mergeCell ref="P190:U191"/>
    <mergeCell ref="V190:V191"/>
    <mergeCell ref="W190:W191"/>
    <mergeCell ref="X190:Y191"/>
    <mergeCell ref="A215:L216"/>
    <mergeCell ref="U215:U216"/>
    <mergeCell ref="V215:AA216"/>
    <mergeCell ref="B219:C220"/>
    <mergeCell ref="D219:H220"/>
    <mergeCell ref="I219:I220"/>
    <mergeCell ref="V220:AA221"/>
    <mergeCell ref="B205:H205"/>
    <mergeCell ref="J205:L205"/>
    <mergeCell ref="U205:W205"/>
    <mergeCell ref="X205:AC205"/>
    <mergeCell ref="C206:L206"/>
    <mergeCell ref="R207:R210"/>
    <mergeCell ref="S207:S210"/>
    <mergeCell ref="A205:A208"/>
    <mergeCell ref="B207:B208"/>
    <mergeCell ref="V208:V210"/>
    <mergeCell ref="W208:W210"/>
    <mergeCell ref="X208:X210"/>
    <mergeCell ref="Y208:Z210"/>
    <mergeCell ref="AA208:AC210"/>
    <mergeCell ref="M214:T215"/>
    <mergeCell ref="B222:C223"/>
    <mergeCell ref="D222:S223"/>
    <mergeCell ref="U222:U223"/>
    <mergeCell ref="V222:W223"/>
    <mergeCell ref="X222:X223"/>
    <mergeCell ref="A225:E227"/>
    <mergeCell ref="F225:L227"/>
    <mergeCell ref="N225:O225"/>
    <mergeCell ref="P225:U225"/>
    <mergeCell ref="X225:Y225"/>
    <mergeCell ref="Z225:AC225"/>
    <mergeCell ref="N226:N227"/>
    <mergeCell ref="O226:O227"/>
    <mergeCell ref="P226:U227"/>
    <mergeCell ref="V226:V227"/>
    <mergeCell ref="W226:W227"/>
    <mergeCell ref="X226:Y227"/>
    <mergeCell ref="Z226:AC227"/>
    <mergeCell ref="A228:E230"/>
    <mergeCell ref="F228:L230"/>
    <mergeCell ref="N228:N229"/>
    <mergeCell ref="O228:O229"/>
    <mergeCell ref="P228:U229"/>
    <mergeCell ref="V228:V229"/>
    <mergeCell ref="W228:W229"/>
    <mergeCell ref="X228:Y229"/>
    <mergeCell ref="Z228:AC229"/>
    <mergeCell ref="N230:N231"/>
    <mergeCell ref="O230:O231"/>
    <mergeCell ref="P230:U231"/>
    <mergeCell ref="V230:V231"/>
    <mergeCell ref="W230:W231"/>
    <mergeCell ref="X230:Y231"/>
    <mergeCell ref="Z230:AC231"/>
    <mergeCell ref="A231:E233"/>
    <mergeCell ref="F231:L233"/>
    <mergeCell ref="N232:N233"/>
    <mergeCell ref="O232:O233"/>
    <mergeCell ref="P232:U233"/>
    <mergeCell ref="V232:V233"/>
    <mergeCell ref="W232:W233"/>
    <mergeCell ref="X232:Y233"/>
    <mergeCell ref="Z232:AC233"/>
    <mergeCell ref="A234:E236"/>
    <mergeCell ref="F234:L236"/>
    <mergeCell ref="N234:N235"/>
    <mergeCell ref="O234:O235"/>
    <mergeCell ref="P234:U235"/>
    <mergeCell ref="V234:V235"/>
    <mergeCell ref="W234:W235"/>
    <mergeCell ref="X234:Y235"/>
    <mergeCell ref="Z234:AC235"/>
    <mergeCell ref="N236:N237"/>
    <mergeCell ref="O236:O237"/>
    <mergeCell ref="P236:U237"/>
    <mergeCell ref="V236:V237"/>
    <mergeCell ref="W236:W237"/>
    <mergeCell ref="X236:Y237"/>
    <mergeCell ref="Z236:AC237"/>
    <mergeCell ref="A243:F243"/>
    <mergeCell ref="G243:L243"/>
    <mergeCell ref="A240:B240"/>
    <mergeCell ref="C240:F240"/>
    <mergeCell ref="G240:L240"/>
    <mergeCell ref="P240:U240"/>
    <mergeCell ref="X240:Y240"/>
    <mergeCell ref="Z240:AC240"/>
    <mergeCell ref="A241:B241"/>
    <mergeCell ref="C241:F241"/>
    <mergeCell ref="G241:L241"/>
    <mergeCell ref="P241:U241"/>
    <mergeCell ref="X241:Y241"/>
    <mergeCell ref="Z241:AC241"/>
    <mergeCell ref="A238:B238"/>
    <mergeCell ref="C238:H238"/>
    <mergeCell ref="I238:J238"/>
    <mergeCell ref="P238:U238"/>
    <mergeCell ref="X238:Y238"/>
    <mergeCell ref="Z238:AC238"/>
    <mergeCell ref="A239:B239"/>
    <mergeCell ref="C239:F239"/>
    <mergeCell ref="G239:I239"/>
    <mergeCell ref="J239:L239"/>
    <mergeCell ref="P239:U239"/>
    <mergeCell ref="X239:Y239"/>
    <mergeCell ref="Z239:AC239"/>
    <mergeCell ref="P244:U244"/>
    <mergeCell ref="X244:Y244"/>
    <mergeCell ref="Z244:AC244"/>
    <mergeCell ref="N245:N246"/>
    <mergeCell ref="O245:O246"/>
    <mergeCell ref="P245:U246"/>
    <mergeCell ref="V245:V246"/>
    <mergeCell ref="W245:W246"/>
    <mergeCell ref="X245:Y246"/>
    <mergeCell ref="Z245:AC246"/>
    <mergeCell ref="N242:N243"/>
    <mergeCell ref="O242:O243"/>
    <mergeCell ref="P242:U243"/>
    <mergeCell ref="V242:V243"/>
    <mergeCell ref="W242:W243"/>
    <mergeCell ref="X242:Y243"/>
    <mergeCell ref="Z242:AC243"/>
    <mergeCell ref="A257:L258"/>
    <mergeCell ref="U257:U258"/>
    <mergeCell ref="V257:AA258"/>
    <mergeCell ref="B261:C262"/>
    <mergeCell ref="D261:H262"/>
    <mergeCell ref="I261:I262"/>
    <mergeCell ref="V262:AA263"/>
    <mergeCell ref="B247:H247"/>
    <mergeCell ref="J247:L247"/>
    <mergeCell ref="U247:W247"/>
    <mergeCell ref="X247:AC247"/>
    <mergeCell ref="C248:L248"/>
    <mergeCell ref="R249:R252"/>
    <mergeCell ref="S249:S252"/>
    <mergeCell ref="Y249:Z249"/>
    <mergeCell ref="AA249:AC249"/>
    <mergeCell ref="A247:A250"/>
    <mergeCell ref="B249:B250"/>
    <mergeCell ref="V250:V252"/>
    <mergeCell ref="W250:W252"/>
    <mergeCell ref="X250:X252"/>
    <mergeCell ref="Y250:Z252"/>
    <mergeCell ref="AA250:AC252"/>
    <mergeCell ref="M256:T257"/>
    <mergeCell ref="B264:C265"/>
    <mergeCell ref="D264:S265"/>
    <mergeCell ref="U264:U265"/>
    <mergeCell ref="V264:W265"/>
    <mergeCell ref="X264:X265"/>
    <mergeCell ref="A267:E269"/>
    <mergeCell ref="F267:L269"/>
    <mergeCell ref="N267:O267"/>
    <mergeCell ref="P267:U267"/>
    <mergeCell ref="X267:Y267"/>
    <mergeCell ref="Z267:AC267"/>
    <mergeCell ref="N268:N269"/>
    <mergeCell ref="O268:O269"/>
    <mergeCell ref="P268:U269"/>
    <mergeCell ref="V268:V269"/>
    <mergeCell ref="W268:W269"/>
    <mergeCell ref="X268:Y269"/>
    <mergeCell ref="Z268:AC269"/>
    <mergeCell ref="A270:E272"/>
    <mergeCell ref="F270:L272"/>
    <mergeCell ref="N270:N271"/>
    <mergeCell ref="O270:O271"/>
    <mergeCell ref="P270:U271"/>
    <mergeCell ref="V270:V271"/>
    <mergeCell ref="W270:W271"/>
    <mergeCell ref="X270:Y271"/>
    <mergeCell ref="Z270:AC271"/>
    <mergeCell ref="N272:N273"/>
    <mergeCell ref="O272:O273"/>
    <mergeCell ref="P272:U273"/>
    <mergeCell ref="V272:V273"/>
    <mergeCell ref="W272:W273"/>
    <mergeCell ref="X272:Y273"/>
    <mergeCell ref="Z272:AC273"/>
    <mergeCell ref="A273:E275"/>
    <mergeCell ref="F273:L275"/>
    <mergeCell ref="N274:N275"/>
    <mergeCell ref="O274:O275"/>
    <mergeCell ref="P274:U275"/>
    <mergeCell ref="V274:V275"/>
    <mergeCell ref="W274:W275"/>
    <mergeCell ref="X274:Y275"/>
    <mergeCell ref="Z274:AC275"/>
    <mergeCell ref="A276:E278"/>
    <mergeCell ref="F276:L278"/>
    <mergeCell ref="N276:N277"/>
    <mergeCell ref="O276:O277"/>
    <mergeCell ref="P276:U277"/>
    <mergeCell ref="V276:V277"/>
    <mergeCell ref="W276:W277"/>
    <mergeCell ref="X276:Y277"/>
    <mergeCell ref="Z276:AC277"/>
    <mergeCell ref="N278:N279"/>
    <mergeCell ref="O278:O279"/>
    <mergeCell ref="P278:U279"/>
    <mergeCell ref="V278:V279"/>
    <mergeCell ref="W278:W279"/>
    <mergeCell ref="X278:Y279"/>
    <mergeCell ref="Z278:AC279"/>
    <mergeCell ref="A285:F285"/>
    <mergeCell ref="G285:L285"/>
    <mergeCell ref="A282:B282"/>
    <mergeCell ref="C282:F282"/>
    <mergeCell ref="G282:L282"/>
    <mergeCell ref="P282:U282"/>
    <mergeCell ref="X282:Y282"/>
    <mergeCell ref="Z282:AC282"/>
    <mergeCell ref="A283:B283"/>
    <mergeCell ref="C283:F283"/>
    <mergeCell ref="G283:L283"/>
    <mergeCell ref="P283:U283"/>
    <mergeCell ref="X283:Y283"/>
    <mergeCell ref="Z283:AC283"/>
    <mergeCell ref="A280:B280"/>
    <mergeCell ref="C280:H280"/>
    <mergeCell ref="I280:J280"/>
    <mergeCell ref="P280:U280"/>
    <mergeCell ref="X280:Y280"/>
    <mergeCell ref="Z280:AC280"/>
    <mergeCell ref="A281:B281"/>
    <mergeCell ref="C281:F281"/>
    <mergeCell ref="G281:I281"/>
    <mergeCell ref="J281:L281"/>
    <mergeCell ref="P281:U281"/>
    <mergeCell ref="X281:Y281"/>
    <mergeCell ref="Z281:AC281"/>
    <mergeCell ref="P286:U286"/>
    <mergeCell ref="X286:Y286"/>
    <mergeCell ref="Z286:AC286"/>
    <mergeCell ref="N287:N288"/>
    <mergeCell ref="O287:O288"/>
    <mergeCell ref="P287:U288"/>
    <mergeCell ref="V287:V288"/>
    <mergeCell ref="W287:W288"/>
    <mergeCell ref="X287:Y288"/>
    <mergeCell ref="Z287:AC288"/>
    <mergeCell ref="N284:N285"/>
    <mergeCell ref="O284:O285"/>
    <mergeCell ref="P284:U285"/>
    <mergeCell ref="V284:V285"/>
    <mergeCell ref="W284:W285"/>
    <mergeCell ref="X284:Y285"/>
    <mergeCell ref="Z284:AC285"/>
    <mergeCell ref="A299:L300"/>
    <mergeCell ref="U299:U300"/>
    <mergeCell ref="V299:AA300"/>
    <mergeCell ref="B303:C304"/>
    <mergeCell ref="D303:H304"/>
    <mergeCell ref="I303:I304"/>
    <mergeCell ref="V304:AA305"/>
    <mergeCell ref="B289:H289"/>
    <mergeCell ref="J289:L289"/>
    <mergeCell ref="U289:W289"/>
    <mergeCell ref="X289:AC289"/>
    <mergeCell ref="C290:L290"/>
    <mergeCell ref="R291:R294"/>
    <mergeCell ref="S291:S294"/>
    <mergeCell ref="N289:P289"/>
    <mergeCell ref="Q289:R289"/>
    <mergeCell ref="S289:T289"/>
    <mergeCell ref="A289:A292"/>
    <mergeCell ref="B291:B292"/>
    <mergeCell ref="C291:L292"/>
    <mergeCell ref="V292:V294"/>
    <mergeCell ref="W292:W294"/>
    <mergeCell ref="X292:X294"/>
    <mergeCell ref="Y292:Z294"/>
    <mergeCell ref="M298:T299"/>
    <mergeCell ref="Y291:Z291"/>
    <mergeCell ref="AA291:AC291"/>
    <mergeCell ref="AA292:AC294"/>
    <mergeCell ref="B306:C307"/>
    <mergeCell ref="D306:S307"/>
    <mergeCell ref="U306:U307"/>
    <mergeCell ref="V306:W307"/>
    <mergeCell ref="X306:X307"/>
    <mergeCell ref="A309:E311"/>
    <mergeCell ref="F309:L311"/>
    <mergeCell ref="N309:O309"/>
    <mergeCell ref="P309:U309"/>
    <mergeCell ref="X309:Y309"/>
    <mergeCell ref="Z309:AC309"/>
    <mergeCell ref="N310:N311"/>
    <mergeCell ref="O310:O311"/>
    <mergeCell ref="P310:U311"/>
    <mergeCell ref="V310:V311"/>
    <mergeCell ref="W310:W311"/>
    <mergeCell ref="X310:Y311"/>
    <mergeCell ref="Z310:AC311"/>
    <mergeCell ref="A312:E314"/>
    <mergeCell ref="F312:L314"/>
    <mergeCell ref="N312:N313"/>
    <mergeCell ref="O312:O313"/>
    <mergeCell ref="P312:U313"/>
    <mergeCell ref="V312:V313"/>
    <mergeCell ref="W312:W313"/>
    <mergeCell ref="X312:Y313"/>
    <mergeCell ref="Z312:AC313"/>
    <mergeCell ref="N314:N315"/>
    <mergeCell ref="O314:O315"/>
    <mergeCell ref="P314:U315"/>
    <mergeCell ref="V314:V315"/>
    <mergeCell ref="W314:W315"/>
    <mergeCell ref="X314:Y315"/>
    <mergeCell ref="Z314:AC315"/>
    <mergeCell ref="A315:E317"/>
    <mergeCell ref="F315:L317"/>
    <mergeCell ref="N316:N317"/>
    <mergeCell ref="O316:O317"/>
    <mergeCell ref="P316:U317"/>
    <mergeCell ref="V316:V317"/>
    <mergeCell ref="W316:W317"/>
    <mergeCell ref="X316:Y317"/>
    <mergeCell ref="Z316:AC317"/>
    <mergeCell ref="A318:E320"/>
    <mergeCell ref="F318:L320"/>
    <mergeCell ref="N318:N319"/>
    <mergeCell ref="O318:O319"/>
    <mergeCell ref="P318:U319"/>
    <mergeCell ref="V318:V319"/>
    <mergeCell ref="W318:W319"/>
    <mergeCell ref="X318:Y319"/>
    <mergeCell ref="Z318:AC319"/>
    <mergeCell ref="N320:N321"/>
    <mergeCell ref="O320:O321"/>
    <mergeCell ref="P320:U321"/>
    <mergeCell ref="V320:V321"/>
    <mergeCell ref="W320:W321"/>
    <mergeCell ref="X320:Y321"/>
    <mergeCell ref="Z320:AC321"/>
    <mergeCell ref="A327:F327"/>
    <mergeCell ref="G327:L327"/>
    <mergeCell ref="A324:B324"/>
    <mergeCell ref="C324:F324"/>
    <mergeCell ref="G324:L324"/>
    <mergeCell ref="P324:U324"/>
    <mergeCell ref="X324:Y324"/>
    <mergeCell ref="Z324:AC324"/>
    <mergeCell ref="A325:B325"/>
    <mergeCell ref="C325:F325"/>
    <mergeCell ref="G325:L325"/>
    <mergeCell ref="P325:U325"/>
    <mergeCell ref="X325:Y325"/>
    <mergeCell ref="Z325:AC325"/>
    <mergeCell ref="A322:B322"/>
    <mergeCell ref="C322:H322"/>
    <mergeCell ref="I322:J322"/>
    <mergeCell ref="P322:U322"/>
    <mergeCell ref="X322:Y322"/>
    <mergeCell ref="Z322:AC322"/>
    <mergeCell ref="A323:B323"/>
    <mergeCell ref="C323:F323"/>
    <mergeCell ref="G323:I323"/>
    <mergeCell ref="J323:L323"/>
    <mergeCell ref="P323:U323"/>
    <mergeCell ref="X323:Y323"/>
    <mergeCell ref="Z323:AC323"/>
    <mergeCell ref="P328:U328"/>
    <mergeCell ref="X328:Y328"/>
    <mergeCell ref="Z328:AC328"/>
    <mergeCell ref="N329:N330"/>
    <mergeCell ref="O329:O330"/>
    <mergeCell ref="P329:U330"/>
    <mergeCell ref="V329:V330"/>
    <mergeCell ref="W329:W330"/>
    <mergeCell ref="X329:Y330"/>
    <mergeCell ref="Z329:AC330"/>
    <mergeCell ref="N326:N327"/>
    <mergeCell ref="O326:O327"/>
    <mergeCell ref="P326:U327"/>
    <mergeCell ref="V326:V327"/>
    <mergeCell ref="W326:W327"/>
    <mergeCell ref="X326:Y327"/>
    <mergeCell ref="Z326:AC327"/>
    <mergeCell ref="A341:L342"/>
    <mergeCell ref="U341:U342"/>
    <mergeCell ref="V341:AA342"/>
    <mergeCell ref="B345:C346"/>
    <mergeCell ref="D345:H346"/>
    <mergeCell ref="I345:I346"/>
    <mergeCell ref="V346:AA347"/>
    <mergeCell ref="B331:H331"/>
    <mergeCell ref="J331:L331"/>
    <mergeCell ref="U331:W331"/>
    <mergeCell ref="X331:AC331"/>
    <mergeCell ref="C332:L332"/>
    <mergeCell ref="R333:R336"/>
    <mergeCell ref="S333:S336"/>
    <mergeCell ref="N331:P331"/>
    <mergeCell ref="Q331:R331"/>
    <mergeCell ref="S331:T331"/>
    <mergeCell ref="Y333:Z333"/>
    <mergeCell ref="AA333:AC333"/>
    <mergeCell ref="A331:A334"/>
    <mergeCell ref="B333:B334"/>
    <mergeCell ref="C333:L334"/>
    <mergeCell ref="U334:U336"/>
    <mergeCell ref="V334:V336"/>
    <mergeCell ref="W334:W336"/>
    <mergeCell ref="M340:T341"/>
    <mergeCell ref="X334:X336"/>
    <mergeCell ref="Y334:Z336"/>
    <mergeCell ref="AA334:AC336"/>
    <mergeCell ref="B348:C349"/>
    <mergeCell ref="D348:S349"/>
    <mergeCell ref="U348:U349"/>
    <mergeCell ref="V348:W349"/>
    <mergeCell ref="X348:X349"/>
    <mergeCell ref="A351:E353"/>
    <mergeCell ref="F351:L353"/>
    <mergeCell ref="N351:O351"/>
    <mergeCell ref="P351:U351"/>
    <mergeCell ref="X351:Y351"/>
    <mergeCell ref="Z351:AC351"/>
    <mergeCell ref="N352:N353"/>
    <mergeCell ref="O352:O353"/>
    <mergeCell ref="P352:U353"/>
    <mergeCell ref="V352:V353"/>
    <mergeCell ref="W352:W353"/>
    <mergeCell ref="X352:Y353"/>
    <mergeCell ref="Z352:AC353"/>
    <mergeCell ref="Y348:AB349"/>
    <mergeCell ref="A354:E356"/>
    <mergeCell ref="F354:L356"/>
    <mergeCell ref="N354:N355"/>
    <mergeCell ref="O354:O355"/>
    <mergeCell ref="P354:U355"/>
    <mergeCell ref="V354:V355"/>
    <mergeCell ref="W354:W355"/>
    <mergeCell ref="X354:Y355"/>
    <mergeCell ref="Z354:AC355"/>
    <mergeCell ref="N356:N357"/>
    <mergeCell ref="O356:O357"/>
    <mergeCell ref="P356:U357"/>
    <mergeCell ref="V356:V357"/>
    <mergeCell ref="W356:W357"/>
    <mergeCell ref="X356:Y357"/>
    <mergeCell ref="Z356:AC357"/>
    <mergeCell ref="A357:E359"/>
    <mergeCell ref="F357:L359"/>
    <mergeCell ref="N358:N359"/>
    <mergeCell ref="O358:O359"/>
    <mergeCell ref="P358:U359"/>
    <mergeCell ref="V358:V359"/>
    <mergeCell ref="W358:W359"/>
    <mergeCell ref="X358:Y359"/>
    <mergeCell ref="Z358:AC359"/>
    <mergeCell ref="A360:E362"/>
    <mergeCell ref="F360:L362"/>
    <mergeCell ref="N360:N361"/>
    <mergeCell ref="O360:O361"/>
    <mergeCell ref="P360:U361"/>
    <mergeCell ref="V360:V361"/>
    <mergeCell ref="W360:W361"/>
    <mergeCell ref="X360:Y361"/>
    <mergeCell ref="Z360:AC361"/>
    <mergeCell ref="N362:N363"/>
    <mergeCell ref="O362:O363"/>
    <mergeCell ref="P362:U363"/>
    <mergeCell ref="V362:V363"/>
    <mergeCell ref="W362:W363"/>
    <mergeCell ref="X362:Y363"/>
    <mergeCell ref="Z362:AC363"/>
    <mergeCell ref="A369:F369"/>
    <mergeCell ref="G369:L369"/>
    <mergeCell ref="A366:B366"/>
    <mergeCell ref="C366:F366"/>
    <mergeCell ref="G366:L366"/>
    <mergeCell ref="P366:U366"/>
    <mergeCell ref="X366:Y366"/>
    <mergeCell ref="Z366:AC366"/>
    <mergeCell ref="A367:B367"/>
    <mergeCell ref="C367:F367"/>
    <mergeCell ref="G367:L367"/>
    <mergeCell ref="P367:U367"/>
    <mergeCell ref="X367:Y367"/>
    <mergeCell ref="Z367:AC367"/>
    <mergeCell ref="A364:B364"/>
    <mergeCell ref="C364:H364"/>
    <mergeCell ref="I364:J364"/>
    <mergeCell ref="P364:U364"/>
    <mergeCell ref="X364:Y364"/>
    <mergeCell ref="Z364:AC364"/>
    <mergeCell ref="A365:B365"/>
    <mergeCell ref="C365:F365"/>
    <mergeCell ref="G365:I365"/>
    <mergeCell ref="J365:L365"/>
    <mergeCell ref="P365:U365"/>
    <mergeCell ref="X365:Y365"/>
    <mergeCell ref="Z365:AC365"/>
    <mergeCell ref="P370:U370"/>
    <mergeCell ref="X370:Y370"/>
    <mergeCell ref="Z370:AC370"/>
    <mergeCell ref="N371:N372"/>
    <mergeCell ref="O371:O372"/>
    <mergeCell ref="P371:U372"/>
    <mergeCell ref="V371:V372"/>
    <mergeCell ref="W371:W372"/>
    <mergeCell ref="X371:Y372"/>
    <mergeCell ref="Z371:AC372"/>
    <mergeCell ref="N368:N369"/>
    <mergeCell ref="O368:O369"/>
    <mergeCell ref="P368:U369"/>
    <mergeCell ref="V368:V369"/>
    <mergeCell ref="W368:W369"/>
    <mergeCell ref="X368:Y369"/>
    <mergeCell ref="Z368:AC369"/>
    <mergeCell ref="B373:H373"/>
    <mergeCell ref="J373:L373"/>
    <mergeCell ref="U373:W373"/>
    <mergeCell ref="X373:AC373"/>
    <mergeCell ref="C374:L374"/>
    <mergeCell ref="R375:R378"/>
    <mergeCell ref="S375:S378"/>
    <mergeCell ref="N373:P373"/>
    <mergeCell ref="Q373:R373"/>
    <mergeCell ref="S373:T373"/>
    <mergeCell ref="Y375:Z375"/>
    <mergeCell ref="AA375:AC375"/>
    <mergeCell ref="V385:AB387"/>
    <mergeCell ref="M380:T381"/>
    <mergeCell ref="A373:A376"/>
    <mergeCell ref="B375:B376"/>
    <mergeCell ref="C375:L376"/>
    <mergeCell ref="T376:T378"/>
    <mergeCell ref="U376:U378"/>
    <mergeCell ref="V376:V378"/>
    <mergeCell ref="W376:W378"/>
    <mergeCell ref="X376:X378"/>
    <mergeCell ref="Y376:Z378"/>
    <mergeCell ref="AA376:AC378"/>
    <mergeCell ref="W394:W395"/>
    <mergeCell ref="X394:Y395"/>
    <mergeCell ref="Z394:AC395"/>
    <mergeCell ref="Y390:AB391"/>
    <mergeCell ref="A396:E398"/>
    <mergeCell ref="F396:L398"/>
    <mergeCell ref="N396:N397"/>
    <mergeCell ref="O396:O397"/>
    <mergeCell ref="P396:U397"/>
    <mergeCell ref="V396:V397"/>
    <mergeCell ref="W396:W397"/>
    <mergeCell ref="X396:Y397"/>
    <mergeCell ref="Z396:AC397"/>
    <mergeCell ref="N398:N399"/>
    <mergeCell ref="O398:O399"/>
    <mergeCell ref="P398:U399"/>
    <mergeCell ref="V398:V399"/>
    <mergeCell ref="W398:W399"/>
    <mergeCell ref="X398:Y399"/>
    <mergeCell ref="Z398:AC399"/>
    <mergeCell ref="A399:E401"/>
    <mergeCell ref="F399:L401"/>
    <mergeCell ref="N400:N401"/>
    <mergeCell ref="O400:O401"/>
    <mergeCell ref="P400:U401"/>
    <mergeCell ref="V400:V401"/>
    <mergeCell ref="W400:W401"/>
    <mergeCell ref="X400:Y401"/>
    <mergeCell ref="Z400:AC401"/>
    <mergeCell ref="A402:E404"/>
    <mergeCell ref="F402:L404"/>
    <mergeCell ref="N402:N403"/>
    <mergeCell ref="O402:O403"/>
    <mergeCell ref="P402:U403"/>
    <mergeCell ref="V402:V403"/>
    <mergeCell ref="W402:W403"/>
    <mergeCell ref="X402:Y403"/>
    <mergeCell ref="Z402:AC403"/>
    <mergeCell ref="N404:N405"/>
    <mergeCell ref="O404:O405"/>
    <mergeCell ref="P404:U405"/>
    <mergeCell ref="V404:V405"/>
    <mergeCell ref="W404:W405"/>
    <mergeCell ref="X404:Y405"/>
    <mergeCell ref="Z404:AC405"/>
    <mergeCell ref="A411:F411"/>
    <mergeCell ref="G411:L411"/>
    <mergeCell ref="A408:B408"/>
    <mergeCell ref="C408:F408"/>
    <mergeCell ref="G408:L408"/>
    <mergeCell ref="P408:U408"/>
    <mergeCell ref="X408:Y408"/>
    <mergeCell ref="Z408:AC408"/>
    <mergeCell ref="A409:B409"/>
    <mergeCell ref="C409:F409"/>
    <mergeCell ref="G409:L409"/>
    <mergeCell ref="P409:U409"/>
    <mergeCell ref="X409:Y409"/>
    <mergeCell ref="Z409:AC409"/>
    <mergeCell ref="A406:B406"/>
    <mergeCell ref="C406:H406"/>
    <mergeCell ref="I406:J406"/>
    <mergeCell ref="P406:U406"/>
    <mergeCell ref="X406:Y406"/>
    <mergeCell ref="Z406:AC406"/>
    <mergeCell ref="A407:B407"/>
    <mergeCell ref="C407:F407"/>
    <mergeCell ref="G407:I407"/>
    <mergeCell ref="J407:L407"/>
    <mergeCell ref="P407:U407"/>
    <mergeCell ref="X407:Y407"/>
    <mergeCell ref="Z407:AC407"/>
    <mergeCell ref="P412:U412"/>
    <mergeCell ref="X412:Y412"/>
    <mergeCell ref="Z412:AC412"/>
    <mergeCell ref="N413:N414"/>
    <mergeCell ref="O413:O414"/>
    <mergeCell ref="P413:U414"/>
    <mergeCell ref="V413:V414"/>
    <mergeCell ref="W413:W414"/>
    <mergeCell ref="X413:Y414"/>
    <mergeCell ref="Z413:AC414"/>
    <mergeCell ref="N410:N411"/>
    <mergeCell ref="O410:O411"/>
    <mergeCell ref="P410:U411"/>
    <mergeCell ref="V410:V411"/>
    <mergeCell ref="W410:W411"/>
    <mergeCell ref="X410:Y411"/>
    <mergeCell ref="Z410:AC411"/>
    <mergeCell ref="A425:L426"/>
    <mergeCell ref="U425:U426"/>
    <mergeCell ref="V425:AA426"/>
    <mergeCell ref="B429:C430"/>
    <mergeCell ref="D429:H430"/>
    <mergeCell ref="I429:I430"/>
    <mergeCell ref="V430:AA431"/>
    <mergeCell ref="AA424:AC424"/>
    <mergeCell ref="B415:H415"/>
    <mergeCell ref="J415:L415"/>
    <mergeCell ref="U415:W415"/>
    <mergeCell ref="X415:AC415"/>
    <mergeCell ref="C416:L416"/>
    <mergeCell ref="R417:R420"/>
    <mergeCell ref="S417:S420"/>
    <mergeCell ref="X422:AC422"/>
    <mergeCell ref="N415:P415"/>
    <mergeCell ref="Q415:R415"/>
    <mergeCell ref="S415:T415"/>
    <mergeCell ref="V427:AB429"/>
    <mergeCell ref="Y417:Z417"/>
    <mergeCell ref="AA417:AC417"/>
    <mergeCell ref="M422:T423"/>
    <mergeCell ref="A415:A418"/>
    <mergeCell ref="B417:B418"/>
    <mergeCell ref="C417:L418"/>
    <mergeCell ref="T418:T420"/>
    <mergeCell ref="U418:U420"/>
    <mergeCell ref="V418:V420"/>
    <mergeCell ref="W418:W420"/>
    <mergeCell ref="X418:X420"/>
    <mergeCell ref="Y418:Z420"/>
    <mergeCell ref="B432:C433"/>
    <mergeCell ref="D432:S433"/>
    <mergeCell ref="U432:U433"/>
    <mergeCell ref="V432:W433"/>
    <mergeCell ref="X432:X433"/>
    <mergeCell ref="A435:E437"/>
    <mergeCell ref="F435:L437"/>
    <mergeCell ref="N435:O435"/>
    <mergeCell ref="P435:U435"/>
    <mergeCell ref="X435:Y435"/>
    <mergeCell ref="Z435:AC435"/>
    <mergeCell ref="N436:N437"/>
    <mergeCell ref="O436:O437"/>
    <mergeCell ref="P436:U437"/>
    <mergeCell ref="V436:V437"/>
    <mergeCell ref="W436:W437"/>
    <mergeCell ref="X436:Y437"/>
    <mergeCell ref="Z436:AC437"/>
    <mergeCell ref="Y432:AB433"/>
    <mergeCell ref="A438:E440"/>
    <mergeCell ref="F438:L440"/>
    <mergeCell ref="N438:N439"/>
    <mergeCell ref="O438:O439"/>
    <mergeCell ref="P438:U439"/>
    <mergeCell ref="V438:V439"/>
    <mergeCell ref="W438:W439"/>
    <mergeCell ref="X438:Y439"/>
    <mergeCell ref="Z438:AC439"/>
    <mergeCell ref="N440:N441"/>
    <mergeCell ref="O440:O441"/>
    <mergeCell ref="P440:U441"/>
    <mergeCell ref="V440:V441"/>
    <mergeCell ref="W440:W441"/>
    <mergeCell ref="X440:Y441"/>
    <mergeCell ref="Z440:AC441"/>
    <mergeCell ref="A441:E443"/>
    <mergeCell ref="F441:L443"/>
    <mergeCell ref="N442:N443"/>
    <mergeCell ref="O442:O443"/>
    <mergeCell ref="P442:U443"/>
    <mergeCell ref="V442:V443"/>
    <mergeCell ref="W442:W443"/>
    <mergeCell ref="X442:Y443"/>
    <mergeCell ref="Z442:AC443"/>
    <mergeCell ref="A444:E446"/>
    <mergeCell ref="F444:L446"/>
    <mergeCell ref="N444:N445"/>
    <mergeCell ref="O444:O445"/>
    <mergeCell ref="P444:U445"/>
    <mergeCell ref="V444:V445"/>
    <mergeCell ref="W444:W445"/>
    <mergeCell ref="X444:Y445"/>
    <mergeCell ref="Z444:AC445"/>
    <mergeCell ref="N446:N447"/>
    <mergeCell ref="O446:O447"/>
    <mergeCell ref="P446:U447"/>
    <mergeCell ref="V446:V447"/>
    <mergeCell ref="W446:W447"/>
    <mergeCell ref="X446:Y447"/>
    <mergeCell ref="Z446:AC447"/>
    <mergeCell ref="A453:F453"/>
    <mergeCell ref="G453:L453"/>
    <mergeCell ref="A450:B450"/>
    <mergeCell ref="C450:F450"/>
    <mergeCell ref="G450:L450"/>
    <mergeCell ref="P450:U450"/>
    <mergeCell ref="X450:Y450"/>
    <mergeCell ref="Z450:AC450"/>
    <mergeCell ref="A451:B451"/>
    <mergeCell ref="C451:F451"/>
    <mergeCell ref="G451:L451"/>
    <mergeCell ref="P451:U451"/>
    <mergeCell ref="X451:Y451"/>
    <mergeCell ref="Z451:AC451"/>
    <mergeCell ref="A448:B448"/>
    <mergeCell ref="C448:H448"/>
    <mergeCell ref="I448:J448"/>
    <mergeCell ref="P448:U448"/>
    <mergeCell ref="X448:Y448"/>
    <mergeCell ref="Z448:AC448"/>
    <mergeCell ref="A449:B449"/>
    <mergeCell ref="C449:F449"/>
    <mergeCell ref="G449:I449"/>
    <mergeCell ref="J449:L449"/>
    <mergeCell ref="P449:U449"/>
    <mergeCell ref="X449:Y449"/>
    <mergeCell ref="Z449:AC449"/>
    <mergeCell ref="P454:U454"/>
    <mergeCell ref="X454:Y454"/>
    <mergeCell ref="Z454:AC454"/>
    <mergeCell ref="N455:N456"/>
    <mergeCell ref="O455:O456"/>
    <mergeCell ref="P455:U456"/>
    <mergeCell ref="V455:V456"/>
    <mergeCell ref="W455:W456"/>
    <mergeCell ref="X455:Y456"/>
    <mergeCell ref="Z455:AC456"/>
    <mergeCell ref="N452:N453"/>
    <mergeCell ref="O452:O453"/>
    <mergeCell ref="P452:U453"/>
    <mergeCell ref="V452:V453"/>
    <mergeCell ref="W452:W453"/>
    <mergeCell ref="X452:Y453"/>
    <mergeCell ref="Z452:AC453"/>
    <mergeCell ref="M464:T465"/>
    <mergeCell ref="A457:A460"/>
    <mergeCell ref="W484:W485"/>
    <mergeCell ref="X484:Y485"/>
    <mergeCell ref="Z484:AC485"/>
    <mergeCell ref="B474:C475"/>
    <mergeCell ref="D474:S475"/>
    <mergeCell ref="U474:U475"/>
    <mergeCell ref="V474:W475"/>
    <mergeCell ref="X474:X475"/>
    <mergeCell ref="A477:E479"/>
    <mergeCell ref="F477:L479"/>
    <mergeCell ref="N477:O477"/>
    <mergeCell ref="P477:U477"/>
    <mergeCell ref="X477:Y477"/>
    <mergeCell ref="Z477:AC477"/>
    <mergeCell ref="N478:N479"/>
    <mergeCell ref="O478:O479"/>
    <mergeCell ref="AA466:AC466"/>
    <mergeCell ref="A480:E482"/>
    <mergeCell ref="F480:L482"/>
    <mergeCell ref="N480:N481"/>
    <mergeCell ref="O480:O481"/>
    <mergeCell ref="P480:U481"/>
    <mergeCell ref="V480:V481"/>
    <mergeCell ref="W480:W481"/>
    <mergeCell ref="X480:Y481"/>
    <mergeCell ref="N484:N485"/>
    <mergeCell ref="O484:O485"/>
    <mergeCell ref="P484:U485"/>
    <mergeCell ref="O482:O483"/>
    <mergeCell ref="A483:E485"/>
    <mergeCell ref="O494:O495"/>
    <mergeCell ref="P494:U495"/>
    <mergeCell ref="V494:V495"/>
    <mergeCell ref="W494:W495"/>
    <mergeCell ref="X494:Y495"/>
    <mergeCell ref="Z494:AC495"/>
    <mergeCell ref="A486:E488"/>
    <mergeCell ref="F486:L488"/>
    <mergeCell ref="N486:N487"/>
    <mergeCell ref="O486:O487"/>
    <mergeCell ref="P486:U487"/>
    <mergeCell ref="V486:V487"/>
    <mergeCell ref="W486:W487"/>
    <mergeCell ref="X486:Y487"/>
    <mergeCell ref="Z486:AC487"/>
    <mergeCell ref="N488:N489"/>
    <mergeCell ref="O488:O489"/>
    <mergeCell ref="P488:U489"/>
    <mergeCell ref="V488:V489"/>
    <mergeCell ref="W488:W489"/>
    <mergeCell ref="X488:Y489"/>
    <mergeCell ref="Z488:AC489"/>
    <mergeCell ref="A495:F495"/>
    <mergeCell ref="G495:L495"/>
    <mergeCell ref="C492:F492"/>
    <mergeCell ref="G492:L492"/>
    <mergeCell ref="P492:U492"/>
    <mergeCell ref="X492:Y492"/>
    <mergeCell ref="Z492:AC492"/>
    <mergeCell ref="A493:B493"/>
    <mergeCell ref="N494:N495"/>
    <mergeCell ref="Z496:AC496"/>
    <mergeCell ref="V509:AA510"/>
    <mergeCell ref="B513:C514"/>
    <mergeCell ref="D513:H514"/>
    <mergeCell ref="I513:I514"/>
    <mergeCell ref="V514:AA515"/>
    <mergeCell ref="AA508:AC508"/>
    <mergeCell ref="B499:H499"/>
    <mergeCell ref="J499:L499"/>
    <mergeCell ref="U499:W499"/>
    <mergeCell ref="X499:AC499"/>
    <mergeCell ref="C500:L500"/>
    <mergeCell ref="R501:R504"/>
    <mergeCell ref="S501:S504"/>
    <mergeCell ref="X506:AC506"/>
    <mergeCell ref="M508:T509"/>
    <mergeCell ref="V511:AB513"/>
    <mergeCell ref="Y501:Z501"/>
    <mergeCell ref="AA501:AC501"/>
    <mergeCell ref="M506:T507"/>
    <mergeCell ref="V497:V498"/>
    <mergeCell ref="W497:W498"/>
    <mergeCell ref="X497:Y498"/>
    <mergeCell ref="N497:N498"/>
    <mergeCell ref="O497:O498"/>
    <mergeCell ref="P496:U496"/>
    <mergeCell ref="P497:U498"/>
    <mergeCell ref="T502:T504"/>
    <mergeCell ref="U502:U504"/>
    <mergeCell ref="V502:V504"/>
    <mergeCell ref="W502:W504"/>
    <mergeCell ref="X502:X504"/>
    <mergeCell ref="A499:A502"/>
    <mergeCell ref="B501:B502"/>
    <mergeCell ref="C501:L502"/>
    <mergeCell ref="O526:O527"/>
    <mergeCell ref="P526:U527"/>
    <mergeCell ref="V526:V527"/>
    <mergeCell ref="W526:W527"/>
    <mergeCell ref="X526:Y527"/>
    <mergeCell ref="Z526:AC527"/>
    <mergeCell ref="B516:C517"/>
    <mergeCell ref="D516:S517"/>
    <mergeCell ref="U516:U517"/>
    <mergeCell ref="V516:W517"/>
    <mergeCell ref="X516:X517"/>
    <mergeCell ref="A519:E521"/>
    <mergeCell ref="F519:L521"/>
    <mergeCell ref="N519:O519"/>
    <mergeCell ref="P519:U519"/>
    <mergeCell ref="X519:Y519"/>
    <mergeCell ref="Z519:AC519"/>
    <mergeCell ref="N520:N521"/>
    <mergeCell ref="O520:O521"/>
    <mergeCell ref="P520:U521"/>
    <mergeCell ref="V520:V521"/>
    <mergeCell ref="Y516:AB517"/>
    <mergeCell ref="Y502:Z504"/>
    <mergeCell ref="AA502:AC504"/>
    <mergeCell ref="U544:U546"/>
    <mergeCell ref="V544:V546"/>
    <mergeCell ref="W544:W546"/>
    <mergeCell ref="X544:X546"/>
    <mergeCell ref="Y544:Z546"/>
    <mergeCell ref="AA544:AC546"/>
    <mergeCell ref="AA550:AC550"/>
    <mergeCell ref="Y558:AB559"/>
    <mergeCell ref="W520:W521"/>
    <mergeCell ref="X520:Y521"/>
    <mergeCell ref="A537:F537"/>
    <mergeCell ref="G537:L537"/>
    <mergeCell ref="A534:B534"/>
    <mergeCell ref="C534:F534"/>
    <mergeCell ref="G534:L534"/>
    <mergeCell ref="P534:U534"/>
    <mergeCell ref="X534:Y534"/>
    <mergeCell ref="Z534:AC534"/>
    <mergeCell ref="A535:B535"/>
    <mergeCell ref="C535:F535"/>
    <mergeCell ref="G535:L535"/>
    <mergeCell ref="P535:U535"/>
    <mergeCell ref="X535:Y535"/>
    <mergeCell ref="Z535:AC535"/>
    <mergeCell ref="A532:B532"/>
    <mergeCell ref="C532:H532"/>
    <mergeCell ref="A533:B533"/>
    <mergeCell ref="C533:F533"/>
    <mergeCell ref="G533:I533"/>
    <mergeCell ref="I532:J532"/>
    <mergeCell ref="N530:N531"/>
    <mergeCell ref="O530:O531"/>
    <mergeCell ref="A567:E569"/>
    <mergeCell ref="F567:L569"/>
    <mergeCell ref="N568:N569"/>
    <mergeCell ref="O568:O569"/>
    <mergeCell ref="P568:U569"/>
    <mergeCell ref="V568:V569"/>
    <mergeCell ref="W568:W569"/>
    <mergeCell ref="X568:Y569"/>
    <mergeCell ref="B541:H541"/>
    <mergeCell ref="J541:L541"/>
    <mergeCell ref="U541:W541"/>
    <mergeCell ref="X541:AC541"/>
    <mergeCell ref="C542:L542"/>
    <mergeCell ref="R543:R546"/>
    <mergeCell ref="S543:S546"/>
    <mergeCell ref="A548:C548"/>
    <mergeCell ref="N541:P541"/>
    <mergeCell ref="Q541:R541"/>
    <mergeCell ref="S541:T541"/>
    <mergeCell ref="Y543:Z543"/>
    <mergeCell ref="AA543:AC543"/>
    <mergeCell ref="M548:T549"/>
    <mergeCell ref="V553:AB555"/>
    <mergeCell ref="A541:A544"/>
    <mergeCell ref="B558:C559"/>
    <mergeCell ref="D558:S559"/>
    <mergeCell ref="U558:U559"/>
    <mergeCell ref="V558:W559"/>
    <mergeCell ref="X558:X559"/>
    <mergeCell ref="B543:B544"/>
    <mergeCell ref="C543:L544"/>
    <mergeCell ref="T544:T546"/>
    <mergeCell ref="J533:L533"/>
    <mergeCell ref="A509:L510"/>
    <mergeCell ref="A492:B492"/>
    <mergeCell ref="N536:N537"/>
    <mergeCell ref="O536:O537"/>
    <mergeCell ref="P536:U537"/>
    <mergeCell ref="V536:V537"/>
    <mergeCell ref="W536:W537"/>
    <mergeCell ref="X536:Y537"/>
    <mergeCell ref="X548:AC548"/>
    <mergeCell ref="M550:T551"/>
    <mergeCell ref="N572:N573"/>
    <mergeCell ref="O572:O573"/>
    <mergeCell ref="P572:U573"/>
    <mergeCell ref="Z576:AC576"/>
    <mergeCell ref="A577:B577"/>
    <mergeCell ref="C577:F577"/>
    <mergeCell ref="G577:L577"/>
    <mergeCell ref="P577:U577"/>
    <mergeCell ref="X577:Y577"/>
    <mergeCell ref="Z577:AC577"/>
    <mergeCell ref="A574:B574"/>
    <mergeCell ref="O564:O565"/>
    <mergeCell ref="P564:U565"/>
    <mergeCell ref="V564:V565"/>
    <mergeCell ref="W564:W565"/>
    <mergeCell ref="X564:Y565"/>
    <mergeCell ref="Z564:AC565"/>
    <mergeCell ref="N566:N567"/>
    <mergeCell ref="O566:O567"/>
    <mergeCell ref="P566:U567"/>
    <mergeCell ref="V566:V567"/>
    <mergeCell ref="C574:H574"/>
    <mergeCell ref="I574:J574"/>
    <mergeCell ref="A575:B575"/>
    <mergeCell ref="C575:F575"/>
    <mergeCell ref="G575:I575"/>
    <mergeCell ref="J575:L575"/>
    <mergeCell ref="P574:U574"/>
    <mergeCell ref="X574:Y574"/>
    <mergeCell ref="Z574:AC574"/>
    <mergeCell ref="P575:U575"/>
    <mergeCell ref="X575:Y575"/>
    <mergeCell ref="Z575:AC575"/>
    <mergeCell ref="Z578:AC579"/>
    <mergeCell ref="A564:E566"/>
    <mergeCell ref="B583:H583"/>
    <mergeCell ref="J583:L583"/>
    <mergeCell ref="U583:W583"/>
    <mergeCell ref="X583:AC583"/>
    <mergeCell ref="Z568:AC569"/>
    <mergeCell ref="W570:W571"/>
    <mergeCell ref="W578:W579"/>
    <mergeCell ref="X578:Y579"/>
    <mergeCell ref="A579:F579"/>
    <mergeCell ref="G579:L579"/>
    <mergeCell ref="A576:B576"/>
    <mergeCell ref="C576:F576"/>
    <mergeCell ref="G576:L576"/>
    <mergeCell ref="P576:U576"/>
    <mergeCell ref="X576:Y576"/>
    <mergeCell ref="W566:W567"/>
    <mergeCell ref="X566:Y567"/>
    <mergeCell ref="Z566:AC567"/>
    <mergeCell ref="C584:L584"/>
    <mergeCell ref="R585:R588"/>
    <mergeCell ref="S585:S588"/>
    <mergeCell ref="A570:E572"/>
    <mergeCell ref="F570:L572"/>
    <mergeCell ref="N570:N571"/>
    <mergeCell ref="O570:O571"/>
    <mergeCell ref="P580:U580"/>
    <mergeCell ref="X580:Y580"/>
    <mergeCell ref="Z580:AC580"/>
    <mergeCell ref="N581:N582"/>
    <mergeCell ref="O581:O582"/>
    <mergeCell ref="P581:U582"/>
    <mergeCell ref="V581:V582"/>
    <mergeCell ref="W581:W582"/>
    <mergeCell ref="X581:Y582"/>
    <mergeCell ref="Z581:AC582"/>
    <mergeCell ref="N578:N579"/>
    <mergeCell ref="O578:O579"/>
    <mergeCell ref="P578:U579"/>
    <mergeCell ref="V578:V579"/>
    <mergeCell ref="Y585:Z585"/>
    <mergeCell ref="AA585:AC585"/>
    <mergeCell ref="X570:Y571"/>
    <mergeCell ref="Z570:AC571"/>
    <mergeCell ref="V572:V573"/>
    <mergeCell ref="W572:W573"/>
    <mergeCell ref="X572:Y573"/>
    <mergeCell ref="Z572:AC573"/>
    <mergeCell ref="N583:P583"/>
    <mergeCell ref="Q583:R583"/>
    <mergeCell ref="S583:T583"/>
    <mergeCell ref="N163:P163"/>
    <mergeCell ref="Q163:R163"/>
    <mergeCell ref="S163:T163"/>
    <mergeCell ref="M172:T173"/>
    <mergeCell ref="N146:N147"/>
    <mergeCell ref="O146:O147"/>
    <mergeCell ref="P146:U147"/>
    <mergeCell ref="V146:V147"/>
    <mergeCell ref="M424:T425"/>
    <mergeCell ref="X380:AC380"/>
    <mergeCell ref="M382:T383"/>
    <mergeCell ref="X338:AC338"/>
    <mergeCell ref="A491:B491"/>
    <mergeCell ref="C491:F491"/>
    <mergeCell ref="N205:P205"/>
    <mergeCell ref="Q205:R205"/>
    <mergeCell ref="S205:T205"/>
    <mergeCell ref="N247:P247"/>
    <mergeCell ref="Q247:R247"/>
    <mergeCell ref="S247:T247"/>
    <mergeCell ref="N200:N201"/>
    <mergeCell ref="V484:V485"/>
    <mergeCell ref="Y474:AB475"/>
    <mergeCell ref="B457:H457"/>
    <mergeCell ref="J457:L457"/>
    <mergeCell ref="U457:W457"/>
    <mergeCell ref="X457:AC457"/>
    <mergeCell ref="C458:L458"/>
    <mergeCell ref="R459:R462"/>
    <mergeCell ref="S459:S462"/>
    <mergeCell ref="X464:AC464"/>
    <mergeCell ref="P202:U202"/>
    <mergeCell ref="O203:O204"/>
    <mergeCell ref="U509:U510"/>
    <mergeCell ref="A170:C170"/>
    <mergeCell ref="A212:C212"/>
    <mergeCell ref="A254:C254"/>
    <mergeCell ref="A296:C296"/>
    <mergeCell ref="A338:C338"/>
    <mergeCell ref="A380:C380"/>
    <mergeCell ref="A422:C422"/>
    <mergeCell ref="A464:C464"/>
    <mergeCell ref="A506:C506"/>
    <mergeCell ref="P197:U197"/>
    <mergeCell ref="A528:E530"/>
    <mergeCell ref="F528:L530"/>
    <mergeCell ref="N528:N529"/>
    <mergeCell ref="O528:O529"/>
    <mergeCell ref="P528:U529"/>
    <mergeCell ref="A522:E524"/>
    <mergeCell ref="F522:L524"/>
    <mergeCell ref="N522:N523"/>
    <mergeCell ref="O522:O523"/>
    <mergeCell ref="P522:U523"/>
    <mergeCell ref="N524:N525"/>
    <mergeCell ref="G491:I491"/>
    <mergeCell ref="J491:L491"/>
    <mergeCell ref="P491:U491"/>
    <mergeCell ref="P530:U531"/>
    <mergeCell ref="O524:O525"/>
    <mergeCell ref="P524:U525"/>
    <mergeCell ref="A525:E527"/>
    <mergeCell ref="F525:L527"/>
    <mergeCell ref="N526:N527"/>
    <mergeCell ref="Z197:AC197"/>
    <mergeCell ref="P198:U198"/>
    <mergeCell ref="X198:Y198"/>
    <mergeCell ref="Z198:AC198"/>
    <mergeCell ref="P199:U199"/>
    <mergeCell ref="X199:Y199"/>
    <mergeCell ref="Z199:AC199"/>
    <mergeCell ref="I490:J490"/>
    <mergeCell ref="P490:U490"/>
    <mergeCell ref="X490:Y490"/>
    <mergeCell ref="Z490:AC490"/>
    <mergeCell ref="Y207:Z207"/>
    <mergeCell ref="AA207:AC207"/>
    <mergeCell ref="V530:V531"/>
    <mergeCell ref="AA214:AC214"/>
    <mergeCell ref="AA256:AC256"/>
    <mergeCell ref="AA298:AC298"/>
    <mergeCell ref="AA340:AC340"/>
    <mergeCell ref="AA382:AC382"/>
    <mergeCell ref="X296:AC296"/>
    <mergeCell ref="X254:AC254"/>
    <mergeCell ref="X212:AC212"/>
    <mergeCell ref="X202:Y202"/>
    <mergeCell ref="Z202:AC202"/>
    <mergeCell ref="V203:V204"/>
    <mergeCell ref="Z491:AC491"/>
    <mergeCell ref="O200:O201"/>
    <mergeCell ref="P200:U201"/>
    <mergeCell ref="S457:T457"/>
    <mergeCell ref="N499:P499"/>
    <mergeCell ref="Q499:R499"/>
    <mergeCell ref="S499:T499"/>
    <mergeCell ref="Z536:AC537"/>
    <mergeCell ref="P203:U204"/>
    <mergeCell ref="W530:W531"/>
    <mergeCell ref="X530:Y531"/>
    <mergeCell ref="Z530:AC531"/>
    <mergeCell ref="V528:V529"/>
    <mergeCell ref="W528:W529"/>
    <mergeCell ref="X528:Y529"/>
    <mergeCell ref="Z528:AC529"/>
    <mergeCell ref="V522:V523"/>
    <mergeCell ref="W522:W523"/>
    <mergeCell ref="X522:Y523"/>
    <mergeCell ref="Z522:AC523"/>
    <mergeCell ref="Z520:AC521"/>
    <mergeCell ref="X533:Y533"/>
    <mergeCell ref="Z533:AC533"/>
    <mergeCell ref="Z497:AC498"/>
    <mergeCell ref="X496:Y496"/>
    <mergeCell ref="V524:V525"/>
    <mergeCell ref="W524:W525"/>
    <mergeCell ref="X524:Y525"/>
    <mergeCell ref="Z524:AC525"/>
    <mergeCell ref="N457:P457"/>
    <mergeCell ref="Q457:R457"/>
    <mergeCell ref="Y459:Z459"/>
    <mergeCell ref="AA459:AC459"/>
    <mergeCell ref="X491:Y491"/>
    <mergeCell ref="P482:U483"/>
    <mergeCell ref="V482:V483"/>
    <mergeCell ref="W482:W483"/>
    <mergeCell ref="X482:Y483"/>
    <mergeCell ref="Z482:AC483"/>
    <mergeCell ref="X44:AC44"/>
    <mergeCell ref="V52:AA53"/>
    <mergeCell ref="X73:Y73"/>
    <mergeCell ref="Z73:AC73"/>
    <mergeCell ref="N74:N75"/>
    <mergeCell ref="O74:O75"/>
    <mergeCell ref="P74:U75"/>
    <mergeCell ref="V74:V75"/>
    <mergeCell ref="W74:W75"/>
    <mergeCell ref="X74:Y75"/>
    <mergeCell ref="Z74:AC75"/>
    <mergeCell ref="Z76:AC76"/>
    <mergeCell ref="U54:U55"/>
    <mergeCell ref="V54:W55"/>
    <mergeCell ref="X54:X55"/>
    <mergeCell ref="X72:Y72"/>
    <mergeCell ref="Z72:AC72"/>
    <mergeCell ref="V49:AB51"/>
    <mergeCell ref="Y54:AB55"/>
    <mergeCell ref="Z62:AC63"/>
    <mergeCell ref="P60:U61"/>
    <mergeCell ref="V60:V61"/>
    <mergeCell ref="W60:W61"/>
    <mergeCell ref="X60:Y61"/>
    <mergeCell ref="W62:W63"/>
    <mergeCell ref="X62:Y63"/>
    <mergeCell ref="Q555:R556"/>
    <mergeCell ref="P570:U571"/>
    <mergeCell ref="V570:V571"/>
    <mergeCell ref="AA130:AC130"/>
    <mergeCell ref="AA172:AC172"/>
    <mergeCell ref="P196:U196"/>
    <mergeCell ref="X196:Y196"/>
    <mergeCell ref="Z196:AC196"/>
    <mergeCell ref="X170:AC170"/>
    <mergeCell ref="Y165:Z165"/>
    <mergeCell ref="AA165:AC165"/>
    <mergeCell ref="N539:N540"/>
    <mergeCell ref="O539:O540"/>
    <mergeCell ref="P539:U540"/>
    <mergeCell ref="V539:V540"/>
    <mergeCell ref="W539:W540"/>
    <mergeCell ref="X539:Y540"/>
    <mergeCell ref="Z539:AC540"/>
    <mergeCell ref="P532:U532"/>
    <mergeCell ref="X532:Y532"/>
    <mergeCell ref="Z532:AC532"/>
    <mergeCell ref="P533:U533"/>
    <mergeCell ref="P538:U538"/>
    <mergeCell ref="X538:Y538"/>
    <mergeCell ref="Z538:AC538"/>
    <mergeCell ref="W203:W204"/>
    <mergeCell ref="X203:Y204"/>
    <mergeCell ref="Z203:AC204"/>
    <mergeCell ref="V200:V201"/>
    <mergeCell ref="W200:W201"/>
    <mergeCell ref="X200:Y201"/>
    <mergeCell ref="Z200:AC201"/>
  </mergeCells>
  <phoneticPr fontId="3"/>
  <conditionalFormatting sqref="F21:L23">
    <cfRule type="cellIs" dxfId="118" priority="398" stopIfTrue="1" operator="equal">
      <formula>0</formula>
    </cfRule>
  </conditionalFormatting>
  <conditionalFormatting sqref="Z34:AC36 Z16:AC27 Z28:Z32">
    <cfRule type="cellIs" dxfId="117" priority="374" operator="equal">
      <formula>0</formula>
    </cfRule>
  </conditionalFormatting>
  <conditionalFormatting sqref="Z34:AC34">
    <cfRule type="cellIs" dxfId="116" priority="369" operator="equal">
      <formula>0</formula>
    </cfRule>
  </conditionalFormatting>
  <conditionalFormatting sqref="F63:L65 F105:L107 F147:L149 F189:L191 F231:L233 F273:L275 F315:L317 F357:L359 F399:L401 F441:L443 F483:L485 F525:L527 F567:L569">
    <cfRule type="cellIs" dxfId="115" priority="194" stopIfTrue="1" operator="equal">
      <formula>0</formula>
    </cfRule>
  </conditionalFormatting>
  <conditionalFormatting sqref="Z76:AC78 Z118:AC120 Z160:AC162 Z202:AC204 Z244:AC246 Z286:AC288 Z328:AC330 Z370:AC372 Z412:AC414 Z454:AC456 Z496:AC498 Z538:AC540 Z580:AC582 Z58:AC69 Z100:AC111 Z142:AC153 Z184:AC195 Z226:AC237 Z268:AC279 Z310:AC321 Z352:AC363 Z394:AC405 Z436:AC447 Z478:AC489 Z520:AC531 Z562:AC573 Z70:Z74 Z112:Z116 Z154:Z158 Z196:Z200 Z238:Z242 Z280:Z284 Z322:Z326 Z364:Z368 Z406:Z410 Z448:Z452 Z490:Z494 Z532:Z536 Z574:Z578">
    <cfRule type="cellIs" dxfId="114" priority="191" operator="equal">
      <formula>0</formula>
    </cfRule>
  </conditionalFormatting>
  <conditionalFormatting sqref="Z76:AC76 Z118:AC118 Z160:AC160 Z202:AC202 Z244:AC244 Z286:AC286 Z328:AC328 Z370:AC370 Z412:AC412 Z454:AC454 Z496:AC496 Z538:AC538 Z580:AC580">
    <cfRule type="cellIs" dxfId="113" priority="190" operator="equal">
      <formula>0</formula>
    </cfRule>
  </conditionalFormatting>
  <conditionalFormatting sqref="Q37:R37">
    <cfRule type="containsBlanks" dxfId="112" priority="401">
      <formula>LEN(TRIM(Q37))=0</formula>
    </cfRule>
  </conditionalFormatting>
  <conditionalFormatting sqref="X79:AC79">
    <cfRule type="cellIs" dxfId="111" priority="91" stopIfTrue="1" operator="equal">
      <formula>0</formula>
    </cfRule>
    <cfRule type="cellIs" dxfId="110" priority="92" stopIfTrue="1" operator="equal">
      <formula>0</formula>
    </cfRule>
  </conditionalFormatting>
  <conditionalFormatting sqref="S79">
    <cfRule type="cellIs" dxfId="109" priority="90" stopIfTrue="1" operator="equal">
      <formula>0</formula>
    </cfRule>
  </conditionalFormatting>
  <conditionalFormatting sqref="Q79:R79">
    <cfRule type="containsBlanks" dxfId="108" priority="88">
      <formula>LEN(TRIM(Q79))=0</formula>
    </cfRule>
    <cfRule type="cellIs" dxfId="107" priority="89" operator="equal">
      <formula>"選択"</formula>
    </cfRule>
  </conditionalFormatting>
  <conditionalFormatting sqref="X37:AC37">
    <cfRule type="cellIs" dxfId="106" priority="86" stopIfTrue="1" operator="equal">
      <formula>0</formula>
    </cfRule>
    <cfRule type="cellIs" dxfId="105" priority="87" stopIfTrue="1" operator="equal">
      <formula>0</formula>
    </cfRule>
  </conditionalFormatting>
  <conditionalFormatting sqref="S37">
    <cfRule type="cellIs" dxfId="104" priority="85" stopIfTrue="1" operator="equal">
      <formula>0</formula>
    </cfRule>
  </conditionalFormatting>
  <conditionalFormatting sqref="X121:AC121">
    <cfRule type="cellIs" dxfId="103" priority="83" stopIfTrue="1" operator="equal">
      <formula>0</formula>
    </cfRule>
    <cfRule type="cellIs" dxfId="102" priority="84" stopIfTrue="1" operator="equal">
      <formula>0</formula>
    </cfRule>
  </conditionalFormatting>
  <conditionalFormatting sqref="S121">
    <cfRule type="cellIs" dxfId="101" priority="82" stopIfTrue="1" operator="equal">
      <formula>0</formula>
    </cfRule>
  </conditionalFormatting>
  <conditionalFormatting sqref="X163:AC163">
    <cfRule type="cellIs" dxfId="100" priority="78" stopIfTrue="1" operator="equal">
      <formula>0</formula>
    </cfRule>
    <cfRule type="cellIs" dxfId="99" priority="79" stopIfTrue="1" operator="equal">
      <formula>0</formula>
    </cfRule>
  </conditionalFormatting>
  <conditionalFormatting sqref="S163">
    <cfRule type="cellIs" dxfId="98" priority="77" stopIfTrue="1" operator="equal">
      <formula>0</formula>
    </cfRule>
  </conditionalFormatting>
  <conditionalFormatting sqref="X205:AC205">
    <cfRule type="cellIs" dxfId="97" priority="73" stopIfTrue="1" operator="equal">
      <formula>0</formula>
    </cfRule>
    <cfRule type="cellIs" dxfId="96" priority="74" stopIfTrue="1" operator="equal">
      <formula>0</formula>
    </cfRule>
  </conditionalFormatting>
  <conditionalFormatting sqref="S205">
    <cfRule type="cellIs" dxfId="95" priority="72" stopIfTrue="1" operator="equal">
      <formula>0</formula>
    </cfRule>
  </conditionalFormatting>
  <conditionalFormatting sqref="X247:AC247">
    <cfRule type="cellIs" dxfId="94" priority="68" stopIfTrue="1" operator="equal">
      <formula>0</formula>
    </cfRule>
    <cfRule type="cellIs" dxfId="93" priority="69" stopIfTrue="1" operator="equal">
      <formula>0</formula>
    </cfRule>
  </conditionalFormatting>
  <conditionalFormatting sqref="S247">
    <cfRule type="cellIs" dxfId="92" priority="67" stopIfTrue="1" operator="equal">
      <formula>0</formula>
    </cfRule>
  </conditionalFormatting>
  <conditionalFormatting sqref="X289:AC289">
    <cfRule type="cellIs" dxfId="91" priority="63" stopIfTrue="1" operator="equal">
      <formula>0</formula>
    </cfRule>
    <cfRule type="cellIs" dxfId="90" priority="64" stopIfTrue="1" operator="equal">
      <formula>0</formula>
    </cfRule>
  </conditionalFormatting>
  <conditionalFormatting sqref="S289">
    <cfRule type="cellIs" dxfId="89" priority="62" stopIfTrue="1" operator="equal">
      <formula>0</formula>
    </cfRule>
  </conditionalFormatting>
  <conditionalFormatting sqref="X331:AC331">
    <cfRule type="cellIs" dxfId="88" priority="58" stopIfTrue="1" operator="equal">
      <formula>0</formula>
    </cfRule>
    <cfRule type="cellIs" dxfId="87" priority="59" stopIfTrue="1" operator="equal">
      <formula>0</formula>
    </cfRule>
  </conditionalFormatting>
  <conditionalFormatting sqref="S331">
    <cfRule type="cellIs" dxfId="86" priority="57" stopIfTrue="1" operator="equal">
      <formula>0</formula>
    </cfRule>
  </conditionalFormatting>
  <conditionalFormatting sqref="X373:AC373">
    <cfRule type="cellIs" dxfId="85" priority="53" stopIfTrue="1" operator="equal">
      <formula>0</formula>
    </cfRule>
    <cfRule type="cellIs" dxfId="84" priority="54" stopIfTrue="1" operator="equal">
      <formula>0</formula>
    </cfRule>
  </conditionalFormatting>
  <conditionalFormatting sqref="S373">
    <cfRule type="cellIs" dxfId="83" priority="52" stopIfTrue="1" operator="equal">
      <formula>0</formula>
    </cfRule>
  </conditionalFormatting>
  <conditionalFormatting sqref="X415:AC415">
    <cfRule type="cellIs" dxfId="82" priority="48" stopIfTrue="1" operator="equal">
      <formula>0</formula>
    </cfRule>
    <cfRule type="cellIs" dxfId="81" priority="49" stopIfTrue="1" operator="equal">
      <formula>0</formula>
    </cfRule>
  </conditionalFormatting>
  <conditionalFormatting sqref="S415">
    <cfRule type="cellIs" dxfId="80" priority="47" stopIfTrue="1" operator="equal">
      <formula>0</formula>
    </cfRule>
  </conditionalFormatting>
  <conditionalFormatting sqref="X457:AC457">
    <cfRule type="cellIs" dxfId="79" priority="43" stopIfTrue="1" operator="equal">
      <formula>0</formula>
    </cfRule>
    <cfRule type="cellIs" dxfId="78" priority="44" stopIfTrue="1" operator="equal">
      <formula>0</formula>
    </cfRule>
  </conditionalFormatting>
  <conditionalFormatting sqref="S457">
    <cfRule type="cellIs" dxfId="77" priority="42" stopIfTrue="1" operator="equal">
      <formula>0</formula>
    </cfRule>
  </conditionalFormatting>
  <conditionalFormatting sqref="X499:AC499">
    <cfRule type="cellIs" dxfId="76" priority="38" stopIfTrue="1" operator="equal">
      <formula>0</formula>
    </cfRule>
    <cfRule type="cellIs" dxfId="75" priority="39" stopIfTrue="1" operator="equal">
      <formula>0</formula>
    </cfRule>
  </conditionalFormatting>
  <conditionalFormatting sqref="S499">
    <cfRule type="cellIs" dxfId="74" priority="37" stopIfTrue="1" operator="equal">
      <formula>0</formula>
    </cfRule>
  </conditionalFormatting>
  <conditionalFormatting sqref="X541:AC541">
    <cfRule type="cellIs" dxfId="73" priority="33" stopIfTrue="1" operator="equal">
      <formula>0</formula>
    </cfRule>
    <cfRule type="cellIs" dxfId="72" priority="34" stopIfTrue="1" operator="equal">
      <formula>0</formula>
    </cfRule>
  </conditionalFormatting>
  <conditionalFormatting sqref="S541">
    <cfRule type="cellIs" dxfId="71" priority="32" stopIfTrue="1" operator="equal">
      <formula>0</formula>
    </cfRule>
  </conditionalFormatting>
  <conditionalFormatting sqref="X583:AC583">
    <cfRule type="cellIs" dxfId="70" priority="28" stopIfTrue="1" operator="equal">
      <formula>0</formula>
    </cfRule>
    <cfRule type="cellIs" dxfId="69" priority="29" stopIfTrue="1" operator="equal">
      <formula>0</formula>
    </cfRule>
  </conditionalFormatting>
  <conditionalFormatting sqref="S583">
    <cfRule type="cellIs" dxfId="68" priority="27" stopIfTrue="1" operator="equal">
      <formula>0</formula>
    </cfRule>
  </conditionalFormatting>
  <conditionalFormatting sqref="Q121:R121">
    <cfRule type="containsBlanks" dxfId="67" priority="23">
      <formula>LEN(TRIM(Q121))=0</formula>
    </cfRule>
    <cfRule type="cellIs" dxfId="66" priority="24" operator="equal">
      <formula>"選択"</formula>
    </cfRule>
  </conditionalFormatting>
  <conditionalFormatting sqref="Q163:R163">
    <cfRule type="containsBlanks" dxfId="65" priority="21">
      <formula>LEN(TRIM(Q163))=0</formula>
    </cfRule>
    <cfRule type="cellIs" dxfId="64" priority="22" operator="equal">
      <formula>"選択"</formula>
    </cfRule>
  </conditionalFormatting>
  <conditionalFormatting sqref="Q205:R205">
    <cfRule type="containsBlanks" dxfId="63" priority="19">
      <formula>LEN(TRIM(Q205))=0</formula>
    </cfRule>
    <cfRule type="cellIs" dxfId="62" priority="20" operator="equal">
      <formula>"選択"</formula>
    </cfRule>
  </conditionalFormatting>
  <conditionalFormatting sqref="Q247:R247">
    <cfRule type="containsBlanks" dxfId="61" priority="17">
      <formula>LEN(TRIM(Q247))=0</formula>
    </cfRule>
    <cfRule type="cellIs" dxfId="60" priority="18" operator="equal">
      <formula>"選択"</formula>
    </cfRule>
  </conditionalFormatting>
  <conditionalFormatting sqref="Q289:R289">
    <cfRule type="containsBlanks" dxfId="59" priority="15">
      <formula>LEN(TRIM(Q289))=0</formula>
    </cfRule>
    <cfRule type="cellIs" dxfId="58" priority="16" operator="equal">
      <formula>"選択"</formula>
    </cfRule>
  </conditionalFormatting>
  <conditionalFormatting sqref="Q331:R331">
    <cfRule type="containsBlanks" dxfId="57" priority="13">
      <formula>LEN(TRIM(Q331))=0</formula>
    </cfRule>
    <cfRule type="cellIs" dxfId="56" priority="14" operator="equal">
      <formula>"選択"</formula>
    </cfRule>
  </conditionalFormatting>
  <conditionalFormatting sqref="Q373:R373">
    <cfRule type="containsBlanks" dxfId="55" priority="11">
      <formula>LEN(TRIM(Q373))=0</formula>
    </cfRule>
    <cfRule type="cellIs" dxfId="54" priority="12" operator="equal">
      <formula>"選択"</formula>
    </cfRule>
  </conditionalFormatting>
  <conditionalFormatting sqref="Q415:R415">
    <cfRule type="containsBlanks" dxfId="53" priority="9">
      <formula>LEN(TRIM(Q415))=0</formula>
    </cfRule>
    <cfRule type="cellIs" dxfId="52" priority="10" operator="equal">
      <formula>"選択"</formula>
    </cfRule>
  </conditionalFormatting>
  <conditionalFormatting sqref="Q457:R457">
    <cfRule type="containsBlanks" dxfId="51" priority="7">
      <formula>LEN(TRIM(Q457))=0</formula>
    </cfRule>
    <cfRule type="cellIs" dxfId="50" priority="8" operator="equal">
      <formula>"選択"</formula>
    </cfRule>
  </conditionalFormatting>
  <conditionalFormatting sqref="Q499:R499">
    <cfRule type="containsBlanks" dxfId="49" priority="5">
      <formula>LEN(TRIM(Q499))=0</formula>
    </cfRule>
    <cfRule type="cellIs" dxfId="48" priority="6" operator="equal">
      <formula>"選択"</formula>
    </cfRule>
  </conditionalFormatting>
  <conditionalFormatting sqref="Q541:R541">
    <cfRule type="containsBlanks" dxfId="47" priority="3">
      <formula>LEN(TRIM(Q541))=0</formula>
    </cfRule>
    <cfRule type="cellIs" dxfId="46" priority="4" operator="equal">
      <formula>"選択"</formula>
    </cfRule>
  </conditionalFormatting>
  <conditionalFormatting sqref="Q583:R583">
    <cfRule type="containsBlanks" dxfId="45" priority="1">
      <formula>LEN(TRIM(Q583))=0</formula>
    </cfRule>
    <cfRule type="cellIs" dxfId="44" priority="2" operator="equal">
      <formula>"選択"</formula>
    </cfRule>
  </conditionalFormatting>
  <dataValidations count="1">
    <dataValidation type="list" allowBlank="1" showInputMessage="1" showErrorMessage="1" sqref="Q79:R79 Q37:R37 Q121:R121 Q163:R163 Q205:R205 Q247:R247 Q289:R289 Q331:R331 Q373:R373 Q415:R415 Q457:R457 Q499:R499 Q541:R541 Q583:R583" xr:uid="{14F3B32C-5555-44D6-A561-95D42C71FCD9}">
      <formula1>"選択,０％,8%,10%"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orientation="landscape" horizontalDpi="4294967293" r:id="rId1"/>
  <headerFooter alignWithMargins="0"/>
  <rowBreaks count="13" manualBreakCount="13">
    <brk id="42" max="27" man="1"/>
    <brk id="84" max="27" man="1"/>
    <brk id="126" max="27" man="1"/>
    <brk id="168" max="27" man="1"/>
    <brk id="210" max="27" man="1"/>
    <brk id="252" max="27" man="1"/>
    <brk id="294" max="27" man="1"/>
    <brk id="336" max="27" man="1"/>
    <brk id="378" max="27" man="1"/>
    <brk id="420" max="27" man="1"/>
    <brk id="462" max="27" man="1"/>
    <brk id="504" max="27" man="1"/>
    <brk id="546" max="27" man="1"/>
  </rowBreaks>
  <drawing r:id="rId2"/>
  <legacyDrawing r:id="rId3"/>
  <controls>
    <mc:AlternateContent xmlns:mc="http://schemas.openxmlformats.org/markup-compatibility/2006">
      <mc:Choice Requires="x14">
        <control shapeId="8196" r:id="rId4" name="ComboBox22">
          <controlPr defaultSize="0" print="0" autoLine="0" linkedCell="D9" listFillRange="工事名!A2:H37" r:id="rId5">
            <anchor moveWithCells="1">
              <from>
                <xdr:col>7</xdr:col>
                <xdr:colOff>160020</xdr:colOff>
                <xdr:row>8</xdr:row>
                <xdr:rowOff>60960</xdr:rowOff>
              </from>
              <to>
                <xdr:col>8</xdr:col>
                <xdr:colOff>68580</xdr:colOff>
                <xdr:row>10</xdr:row>
                <xdr:rowOff>22860</xdr:rowOff>
              </to>
            </anchor>
          </controlPr>
        </control>
      </mc:Choice>
      <mc:Fallback>
        <control shapeId="8196" r:id="rId4" name="ComboBox22"/>
      </mc:Fallback>
    </mc:AlternateContent>
    <mc:AlternateContent xmlns:mc="http://schemas.openxmlformats.org/markup-compatibility/2006">
      <mc:Choice Requires="x14">
        <control shapeId="8194" r:id="rId6" name="ComboBox21">
          <controlPr defaultSize="0" print="0" autoLine="0" linkedCell="D51" listFillRange="工事名!A2:H37" r:id="rId7">
            <anchor moveWithCells="1">
              <from>
                <xdr:col>7</xdr:col>
                <xdr:colOff>182880</xdr:colOff>
                <xdr:row>50</xdr:row>
                <xdr:rowOff>68580</xdr:rowOff>
              </from>
              <to>
                <xdr:col>8</xdr:col>
                <xdr:colOff>91440</xdr:colOff>
                <xdr:row>52</xdr:row>
                <xdr:rowOff>30480</xdr:rowOff>
              </to>
            </anchor>
          </controlPr>
        </control>
      </mc:Choice>
      <mc:Fallback>
        <control shapeId="8194" r:id="rId6" name="ComboBox21"/>
      </mc:Fallback>
    </mc:AlternateContent>
    <mc:AlternateContent xmlns:mc="http://schemas.openxmlformats.org/markup-compatibility/2006">
      <mc:Choice Requires="x14">
        <control shapeId="8198" r:id="rId8" name="ComboBox23">
          <controlPr defaultSize="0" print="0" autoLine="0" linkedCell="D93" listFillRange="工事名!A2:H37" r:id="rId7">
            <anchor moveWithCells="1">
              <from>
                <xdr:col>7</xdr:col>
                <xdr:colOff>144780</xdr:colOff>
                <xdr:row>92</xdr:row>
                <xdr:rowOff>68580</xdr:rowOff>
              </from>
              <to>
                <xdr:col>8</xdr:col>
                <xdr:colOff>53340</xdr:colOff>
                <xdr:row>94</xdr:row>
                <xdr:rowOff>30480</xdr:rowOff>
              </to>
            </anchor>
          </controlPr>
        </control>
      </mc:Choice>
      <mc:Fallback>
        <control shapeId="8198" r:id="rId8" name="ComboBox23"/>
      </mc:Fallback>
    </mc:AlternateContent>
    <mc:AlternateContent xmlns:mc="http://schemas.openxmlformats.org/markup-compatibility/2006">
      <mc:Choice Requires="x14">
        <control shapeId="8199" r:id="rId9" name="ComboBox24">
          <controlPr defaultSize="0" print="0" autoLine="0" linkedCell="D135" listFillRange="工事名!A2:H37" r:id="rId7">
            <anchor moveWithCells="1">
              <from>
                <xdr:col>7</xdr:col>
                <xdr:colOff>152400</xdr:colOff>
                <xdr:row>134</xdr:row>
                <xdr:rowOff>68580</xdr:rowOff>
              </from>
              <to>
                <xdr:col>8</xdr:col>
                <xdr:colOff>60960</xdr:colOff>
                <xdr:row>136</xdr:row>
                <xdr:rowOff>30480</xdr:rowOff>
              </to>
            </anchor>
          </controlPr>
        </control>
      </mc:Choice>
      <mc:Fallback>
        <control shapeId="8199" r:id="rId9" name="ComboBox24"/>
      </mc:Fallback>
    </mc:AlternateContent>
    <mc:AlternateContent xmlns:mc="http://schemas.openxmlformats.org/markup-compatibility/2006">
      <mc:Choice Requires="x14">
        <control shapeId="8203" r:id="rId10" name="ComboBox25">
          <controlPr defaultSize="0" print="0" autoLine="0" linkedCell="D177" listFillRange="工事名!A2:H37" r:id="rId7">
            <anchor moveWithCells="1">
              <from>
                <xdr:col>7</xdr:col>
                <xdr:colOff>152400</xdr:colOff>
                <xdr:row>176</xdr:row>
                <xdr:rowOff>68580</xdr:rowOff>
              </from>
              <to>
                <xdr:col>8</xdr:col>
                <xdr:colOff>60960</xdr:colOff>
                <xdr:row>178</xdr:row>
                <xdr:rowOff>30480</xdr:rowOff>
              </to>
            </anchor>
          </controlPr>
        </control>
      </mc:Choice>
      <mc:Fallback>
        <control shapeId="8203" r:id="rId10" name="ComboBox25"/>
      </mc:Fallback>
    </mc:AlternateContent>
    <mc:AlternateContent xmlns:mc="http://schemas.openxmlformats.org/markup-compatibility/2006">
      <mc:Choice Requires="x14">
        <control shapeId="8204" r:id="rId11" name="ComboBox26">
          <controlPr defaultSize="0" print="0" autoLine="0" linkedCell="D219" listFillRange="工事名!A2:H37" r:id="rId7">
            <anchor moveWithCells="1">
              <from>
                <xdr:col>7</xdr:col>
                <xdr:colOff>152400</xdr:colOff>
                <xdr:row>218</xdr:row>
                <xdr:rowOff>68580</xdr:rowOff>
              </from>
              <to>
                <xdr:col>8</xdr:col>
                <xdr:colOff>60960</xdr:colOff>
                <xdr:row>220</xdr:row>
                <xdr:rowOff>30480</xdr:rowOff>
              </to>
            </anchor>
          </controlPr>
        </control>
      </mc:Choice>
      <mc:Fallback>
        <control shapeId="8204" r:id="rId11" name="ComboBox26"/>
      </mc:Fallback>
    </mc:AlternateContent>
    <mc:AlternateContent xmlns:mc="http://schemas.openxmlformats.org/markup-compatibility/2006">
      <mc:Choice Requires="x14">
        <control shapeId="8206" r:id="rId12" name="ComboBox27">
          <controlPr defaultSize="0" print="0" autoLine="0" linkedCell="D261" listFillRange="工事名!A2:H37" r:id="rId7">
            <anchor moveWithCells="1">
              <from>
                <xdr:col>7</xdr:col>
                <xdr:colOff>152400</xdr:colOff>
                <xdr:row>260</xdr:row>
                <xdr:rowOff>68580</xdr:rowOff>
              </from>
              <to>
                <xdr:col>8</xdr:col>
                <xdr:colOff>60960</xdr:colOff>
                <xdr:row>262</xdr:row>
                <xdr:rowOff>30480</xdr:rowOff>
              </to>
            </anchor>
          </controlPr>
        </control>
      </mc:Choice>
      <mc:Fallback>
        <control shapeId="8206" r:id="rId12" name="ComboBox27"/>
      </mc:Fallback>
    </mc:AlternateContent>
    <mc:AlternateContent xmlns:mc="http://schemas.openxmlformats.org/markup-compatibility/2006">
      <mc:Choice Requires="x14">
        <control shapeId="8208" r:id="rId13" name="ComboBox28">
          <controlPr defaultSize="0" print="0" autoLine="0" linkedCell="D303" listFillRange="工事名!A2:H37" r:id="rId7">
            <anchor moveWithCells="1">
              <from>
                <xdr:col>7</xdr:col>
                <xdr:colOff>152400</xdr:colOff>
                <xdr:row>302</xdr:row>
                <xdr:rowOff>68580</xdr:rowOff>
              </from>
              <to>
                <xdr:col>8</xdr:col>
                <xdr:colOff>60960</xdr:colOff>
                <xdr:row>304</xdr:row>
                <xdr:rowOff>30480</xdr:rowOff>
              </to>
            </anchor>
          </controlPr>
        </control>
      </mc:Choice>
      <mc:Fallback>
        <control shapeId="8208" r:id="rId13" name="ComboBox28"/>
      </mc:Fallback>
    </mc:AlternateContent>
    <mc:AlternateContent xmlns:mc="http://schemas.openxmlformats.org/markup-compatibility/2006">
      <mc:Choice Requires="x14">
        <control shapeId="8210" r:id="rId14" name="ComboBox29">
          <controlPr defaultSize="0" print="0" autoLine="0" linkedCell="D345" listFillRange="工事名!A2:H37" r:id="rId7">
            <anchor moveWithCells="1">
              <from>
                <xdr:col>7</xdr:col>
                <xdr:colOff>152400</xdr:colOff>
                <xdr:row>344</xdr:row>
                <xdr:rowOff>68580</xdr:rowOff>
              </from>
              <to>
                <xdr:col>8</xdr:col>
                <xdr:colOff>60960</xdr:colOff>
                <xdr:row>346</xdr:row>
                <xdr:rowOff>30480</xdr:rowOff>
              </to>
            </anchor>
          </controlPr>
        </control>
      </mc:Choice>
      <mc:Fallback>
        <control shapeId="8210" r:id="rId14" name="ComboBox29"/>
      </mc:Fallback>
    </mc:AlternateContent>
    <mc:AlternateContent xmlns:mc="http://schemas.openxmlformats.org/markup-compatibility/2006">
      <mc:Choice Requires="x14">
        <control shapeId="8212" r:id="rId15" name="ComboBox210">
          <controlPr defaultSize="0" print="0" autoLine="0" linkedCell="D387" listFillRange="工事名!A2:H37" r:id="rId7">
            <anchor moveWithCells="1">
              <from>
                <xdr:col>7</xdr:col>
                <xdr:colOff>152400</xdr:colOff>
                <xdr:row>386</xdr:row>
                <xdr:rowOff>68580</xdr:rowOff>
              </from>
              <to>
                <xdr:col>8</xdr:col>
                <xdr:colOff>60960</xdr:colOff>
                <xdr:row>388</xdr:row>
                <xdr:rowOff>30480</xdr:rowOff>
              </to>
            </anchor>
          </controlPr>
        </control>
      </mc:Choice>
      <mc:Fallback>
        <control shapeId="8212" r:id="rId15" name="ComboBox210"/>
      </mc:Fallback>
    </mc:AlternateContent>
    <mc:AlternateContent xmlns:mc="http://schemas.openxmlformats.org/markup-compatibility/2006">
      <mc:Choice Requires="x14">
        <control shapeId="8213" r:id="rId16" name="ComboBox211">
          <controlPr defaultSize="0" print="0" autoLine="0" linkedCell="D429" listFillRange="工事名!A2:H37" r:id="rId7">
            <anchor moveWithCells="1">
              <from>
                <xdr:col>7</xdr:col>
                <xdr:colOff>152400</xdr:colOff>
                <xdr:row>428</xdr:row>
                <xdr:rowOff>68580</xdr:rowOff>
              </from>
              <to>
                <xdr:col>8</xdr:col>
                <xdr:colOff>60960</xdr:colOff>
                <xdr:row>430</xdr:row>
                <xdr:rowOff>30480</xdr:rowOff>
              </to>
            </anchor>
          </controlPr>
        </control>
      </mc:Choice>
      <mc:Fallback>
        <control shapeId="8213" r:id="rId16" name="ComboBox211"/>
      </mc:Fallback>
    </mc:AlternateContent>
    <mc:AlternateContent xmlns:mc="http://schemas.openxmlformats.org/markup-compatibility/2006">
      <mc:Choice Requires="x14">
        <control shapeId="8214" r:id="rId17" name="ComboBox212">
          <controlPr defaultSize="0" print="0" autoLine="0" linkedCell="D471" listFillRange="工事名!A2:H37" r:id="rId7">
            <anchor moveWithCells="1">
              <from>
                <xdr:col>7</xdr:col>
                <xdr:colOff>152400</xdr:colOff>
                <xdr:row>470</xdr:row>
                <xdr:rowOff>68580</xdr:rowOff>
              </from>
              <to>
                <xdr:col>8</xdr:col>
                <xdr:colOff>60960</xdr:colOff>
                <xdr:row>472</xdr:row>
                <xdr:rowOff>30480</xdr:rowOff>
              </to>
            </anchor>
          </controlPr>
        </control>
      </mc:Choice>
      <mc:Fallback>
        <control shapeId="8214" r:id="rId17" name="ComboBox212"/>
      </mc:Fallback>
    </mc:AlternateContent>
    <mc:AlternateContent xmlns:mc="http://schemas.openxmlformats.org/markup-compatibility/2006">
      <mc:Choice Requires="x14">
        <control shapeId="8215" r:id="rId18" name="ComboBox213">
          <controlPr defaultSize="0" print="0" autoLine="0" linkedCell="D513" listFillRange="工事名!A2:H37" r:id="rId7">
            <anchor moveWithCells="1">
              <from>
                <xdr:col>7</xdr:col>
                <xdr:colOff>152400</xdr:colOff>
                <xdr:row>512</xdr:row>
                <xdr:rowOff>68580</xdr:rowOff>
              </from>
              <to>
                <xdr:col>8</xdr:col>
                <xdr:colOff>60960</xdr:colOff>
                <xdr:row>514</xdr:row>
                <xdr:rowOff>30480</xdr:rowOff>
              </to>
            </anchor>
          </controlPr>
        </control>
      </mc:Choice>
      <mc:Fallback>
        <control shapeId="8215" r:id="rId18" name="ComboBox213"/>
      </mc:Fallback>
    </mc:AlternateContent>
    <mc:AlternateContent xmlns:mc="http://schemas.openxmlformats.org/markup-compatibility/2006">
      <mc:Choice Requires="x14">
        <control shapeId="8216" r:id="rId19" name="ComboBox214">
          <controlPr defaultSize="0" print="0" autoLine="0" linkedCell="D555" listFillRange="工事名!A2:H37" r:id="rId7">
            <anchor moveWithCells="1">
              <from>
                <xdr:col>7</xdr:col>
                <xdr:colOff>152400</xdr:colOff>
                <xdr:row>554</xdr:row>
                <xdr:rowOff>68580</xdr:rowOff>
              </from>
              <to>
                <xdr:col>8</xdr:col>
                <xdr:colOff>60960</xdr:colOff>
                <xdr:row>556</xdr:row>
                <xdr:rowOff>30480</xdr:rowOff>
              </to>
            </anchor>
          </controlPr>
        </control>
      </mc:Choice>
      <mc:Fallback>
        <control shapeId="8216" r:id="rId19" name="ComboBox214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0"/>
  </sheetPr>
  <dimension ref="A1:AO294"/>
  <sheetViews>
    <sheetView zoomScaleNormal="100" zoomScaleSheetLayoutView="115" workbookViewId="0"/>
  </sheetViews>
  <sheetFormatPr defaultColWidth="9" defaultRowHeight="13.2"/>
  <cols>
    <col min="1" max="1" width="2.77734375" style="22" customWidth="1"/>
    <col min="2" max="2" width="6.109375" style="22" customWidth="1"/>
    <col min="3" max="3" width="4.33203125" style="22" customWidth="1"/>
    <col min="4" max="4" width="4.77734375" style="22" customWidth="1"/>
    <col min="5" max="5" width="3" style="22" customWidth="1"/>
    <col min="6" max="6" width="2.88671875" style="22" customWidth="1"/>
    <col min="7" max="7" width="1.21875" style="22" customWidth="1"/>
    <col min="8" max="12" width="4.109375" style="22" customWidth="1"/>
    <col min="13" max="13" width="2.6640625" style="22" customWidth="1"/>
    <col min="14" max="15" width="3.109375" style="22" customWidth="1"/>
    <col min="16" max="16" width="10.44140625" style="22" customWidth="1"/>
    <col min="17" max="17" width="2.88671875" style="22" customWidth="1"/>
    <col min="18" max="24" width="7.88671875" style="22" customWidth="1"/>
    <col min="25" max="28" width="3.88671875" style="22" customWidth="1"/>
    <col min="29" max="29" width="1.21875" style="22" customWidth="1"/>
    <col min="30" max="16384" width="9" style="22"/>
  </cols>
  <sheetData>
    <row r="1" spans="1:41" ht="3.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41" ht="14.4" customHeight="1">
      <c r="A2" s="509" t="s">
        <v>120</v>
      </c>
      <c r="B2" s="509"/>
      <c r="C2" s="635"/>
      <c r="D2" s="20"/>
      <c r="E2" s="20"/>
      <c r="F2" s="20"/>
      <c r="G2" s="20"/>
      <c r="H2" s="20"/>
      <c r="I2" s="20"/>
      <c r="J2" s="20"/>
      <c r="K2" s="20"/>
      <c r="L2" s="20"/>
      <c r="M2" s="590" t="s">
        <v>4</v>
      </c>
      <c r="N2" s="590"/>
      <c r="O2" s="590"/>
      <c r="P2" s="590"/>
      <c r="Q2" s="590"/>
      <c r="R2" s="590"/>
      <c r="S2" s="590"/>
      <c r="T2" s="590"/>
      <c r="U2" s="20"/>
      <c r="V2" s="20"/>
      <c r="W2" s="21" t="s">
        <v>25</v>
      </c>
      <c r="X2" s="460" t="str">
        <f>IF($D9="","",VLOOKUP($D9,工事名!$B$2:$D$106,3,FALSE))</f>
        <v/>
      </c>
      <c r="Y2" s="460"/>
      <c r="Z2" s="460"/>
      <c r="AA2" s="460"/>
      <c r="AB2" s="460"/>
      <c r="AC2" s="460"/>
    </row>
    <row r="3" spans="1:41" ht="14.4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591" t="s">
        <v>4</v>
      </c>
      <c r="N3" s="591"/>
      <c r="O3" s="591"/>
      <c r="P3" s="591"/>
      <c r="Q3" s="591"/>
      <c r="R3" s="591"/>
      <c r="S3" s="591"/>
      <c r="T3" s="591"/>
      <c r="U3" s="23"/>
      <c r="V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 ht="13.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56"/>
      <c r="N4" s="556"/>
      <c r="O4" s="556"/>
      <c r="P4" s="556"/>
      <c r="Q4" s="556"/>
      <c r="R4" s="556"/>
      <c r="S4" s="556"/>
      <c r="T4" s="556"/>
      <c r="U4" s="20"/>
      <c r="V4" s="20"/>
      <c r="W4" s="20"/>
      <c r="X4" s="20"/>
      <c r="Y4" s="20"/>
      <c r="AA4" s="455" t="s">
        <v>73</v>
      </c>
      <c r="AB4" s="455"/>
      <c r="AC4" s="455"/>
    </row>
    <row r="5" spans="1:41" ht="12" customHeight="1">
      <c r="A5" s="587" t="s">
        <v>5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56"/>
      <c r="N5" s="556"/>
      <c r="O5" s="556"/>
      <c r="P5" s="556"/>
      <c r="Q5" s="556"/>
      <c r="R5" s="556"/>
      <c r="S5" s="556"/>
      <c r="T5" s="556"/>
      <c r="U5" s="507" t="s">
        <v>37</v>
      </c>
      <c r="V5" s="656" t="str">
        <f>IF(基本入力!$B$3=0,"",基本入力!$B$3)</f>
        <v>住所を入力してください。</v>
      </c>
      <c r="W5" s="656"/>
      <c r="X5" s="656"/>
      <c r="Y5" s="656"/>
      <c r="Z5" s="656"/>
      <c r="AA5" s="656"/>
      <c r="AB5" s="166"/>
      <c r="AC5" s="24"/>
    </row>
    <row r="6" spans="1:41" ht="12" customHeight="1">
      <c r="A6" s="587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20"/>
      <c r="N6" s="20"/>
      <c r="O6" s="20"/>
      <c r="P6" s="20"/>
      <c r="Q6" s="20"/>
      <c r="R6" s="20"/>
      <c r="S6" s="20"/>
      <c r="T6" s="20"/>
      <c r="U6" s="508"/>
      <c r="V6" s="632"/>
      <c r="W6" s="632"/>
      <c r="X6" s="632"/>
      <c r="Y6" s="632"/>
      <c r="Z6" s="632"/>
      <c r="AA6" s="632"/>
      <c r="AB6" s="152"/>
      <c r="AC6" s="25"/>
    </row>
    <row r="7" spans="1:41" ht="12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508" t="s">
        <v>38</v>
      </c>
      <c r="V7" s="496" t="str">
        <f>IF(基本入力!$B$5=0,"",基本入力!$B$5)</f>
        <v>御社名を正式名称で入力してください。</v>
      </c>
      <c r="W7" s="496"/>
      <c r="X7" s="496"/>
      <c r="Y7" s="496"/>
      <c r="Z7" s="496"/>
      <c r="AA7" s="496"/>
      <c r="AB7" s="496"/>
      <c r="AC7" s="26"/>
    </row>
    <row r="8" spans="1:41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508"/>
      <c r="V8" s="496"/>
      <c r="W8" s="496"/>
      <c r="X8" s="496"/>
      <c r="Y8" s="496"/>
      <c r="Z8" s="496"/>
      <c r="AA8" s="496"/>
      <c r="AB8" s="496"/>
      <c r="AC8" s="26"/>
    </row>
    <row r="9" spans="1:41" ht="12" customHeight="1">
      <c r="A9" s="20"/>
      <c r="B9" s="595" t="s">
        <v>0</v>
      </c>
      <c r="C9" s="595"/>
      <c r="D9" s="633"/>
      <c r="E9" s="633"/>
      <c r="F9" s="633"/>
      <c r="G9" s="633"/>
      <c r="H9" s="633"/>
      <c r="I9" s="595" t="s">
        <v>7</v>
      </c>
      <c r="J9" s="20"/>
      <c r="K9" s="20"/>
      <c r="L9" s="20"/>
      <c r="M9" s="20"/>
      <c r="N9" s="20"/>
      <c r="O9" s="20"/>
      <c r="P9" s="20"/>
      <c r="Q9" s="450" t="str">
        <f>IF(基本入力!$B$13=0,"",基本入力!$B$13)</f>
        <v>000000</v>
      </c>
      <c r="R9" s="450"/>
      <c r="T9" s="52"/>
      <c r="U9" s="508"/>
      <c r="V9" s="496"/>
      <c r="W9" s="496"/>
      <c r="X9" s="496"/>
      <c r="Y9" s="496"/>
      <c r="Z9" s="496"/>
      <c r="AA9" s="496"/>
      <c r="AB9" s="496"/>
      <c r="AC9" s="26"/>
    </row>
    <row r="10" spans="1:41" ht="12" customHeight="1" thickBot="1">
      <c r="A10" s="20"/>
      <c r="B10" s="596"/>
      <c r="C10" s="596"/>
      <c r="D10" s="634"/>
      <c r="E10" s="634"/>
      <c r="F10" s="634"/>
      <c r="G10" s="634"/>
      <c r="H10" s="634"/>
      <c r="I10" s="596"/>
      <c r="J10" s="20"/>
      <c r="K10" s="20"/>
      <c r="L10" s="20"/>
      <c r="M10" s="20"/>
      <c r="N10" s="20"/>
      <c r="O10" s="20"/>
      <c r="P10" s="157" t="s">
        <v>140</v>
      </c>
      <c r="Q10" s="451"/>
      <c r="R10" s="451"/>
      <c r="T10" s="52"/>
      <c r="U10" s="151"/>
      <c r="V10" s="485" t="str">
        <f>IF(基本入力!$B$7=0,"",基本入力!$B$7)</f>
        <v>御社の代表取締役社長を入力してください。</v>
      </c>
      <c r="W10" s="485"/>
      <c r="X10" s="485"/>
      <c r="Y10" s="485"/>
      <c r="Z10" s="485"/>
      <c r="AA10" s="485"/>
      <c r="AB10" s="156"/>
      <c r="AC10" s="28"/>
    </row>
    <row r="11" spans="1:41" ht="12" customHeight="1">
      <c r="A11" s="20"/>
      <c r="B11" s="29"/>
      <c r="C11" s="29"/>
      <c r="D11" s="29"/>
      <c r="E11" s="153"/>
      <c r="F11" s="153"/>
      <c r="G11" s="153"/>
      <c r="H11" s="153"/>
      <c r="I11" s="29"/>
      <c r="J11" s="20"/>
      <c r="K11" s="20"/>
      <c r="L11" s="20"/>
      <c r="M11" s="20"/>
      <c r="N11" s="20"/>
      <c r="O11" s="20"/>
      <c r="P11" s="20"/>
      <c r="Q11" s="20"/>
      <c r="R11" s="20"/>
      <c r="T11" s="20"/>
      <c r="U11" s="151"/>
      <c r="V11" s="485"/>
      <c r="W11" s="485"/>
      <c r="X11" s="485"/>
      <c r="Y11" s="485"/>
      <c r="Z11" s="485"/>
      <c r="AA11" s="485"/>
      <c r="AB11" s="156"/>
      <c r="AC11" s="28"/>
    </row>
    <row r="12" spans="1:41" ht="12" customHeight="1">
      <c r="A12" s="20"/>
      <c r="B12" s="595" t="s">
        <v>6</v>
      </c>
      <c r="C12" s="595"/>
      <c r="D12" s="597" t="str">
        <f>IF($D9="","",VLOOKUP($D9,工事名!$B$2:$C$106,2,FALSE))</f>
        <v/>
      </c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20"/>
      <c r="U12" s="490" t="s">
        <v>23</v>
      </c>
      <c r="V12" s="492" t="str">
        <f>IF(基本入力!$B$9=0,"",基本入力!$B$9)</f>
        <v>電話番号入力</v>
      </c>
      <c r="W12" s="492"/>
      <c r="X12" s="494" t="s">
        <v>24</v>
      </c>
      <c r="Y12" s="492" t="str">
        <f>IF(基本入力!$B$11=0,"",基本入力!$B$11)</f>
        <v>FAX番号入力</v>
      </c>
      <c r="Z12" s="492"/>
      <c r="AA12" s="492"/>
      <c r="AB12" s="492"/>
      <c r="AC12" s="154"/>
    </row>
    <row r="13" spans="1:41" ht="12" customHeight="1" thickBot="1">
      <c r="A13" s="20"/>
      <c r="B13" s="596"/>
      <c r="C13" s="596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20"/>
      <c r="U13" s="491"/>
      <c r="V13" s="493"/>
      <c r="W13" s="493"/>
      <c r="X13" s="495"/>
      <c r="Y13" s="493"/>
      <c r="Z13" s="493"/>
      <c r="AA13" s="493"/>
      <c r="AB13" s="493"/>
      <c r="AC13" s="155"/>
    </row>
    <row r="14" spans="1:41" ht="12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41" ht="12" customHeight="1">
      <c r="A15" s="636" t="s">
        <v>9</v>
      </c>
      <c r="B15" s="637"/>
      <c r="C15" s="637"/>
      <c r="D15" s="637"/>
      <c r="E15" s="637"/>
      <c r="F15" s="620" t="str">
        <f>IF($D9="","",VLOOKUP($D9,工事名!$B$2:$G$106,6,FALSE))</f>
        <v/>
      </c>
      <c r="G15" s="621"/>
      <c r="H15" s="621"/>
      <c r="I15" s="621"/>
      <c r="J15" s="621"/>
      <c r="K15" s="621"/>
      <c r="L15" s="622"/>
      <c r="M15" s="31"/>
      <c r="N15" s="657" t="s">
        <v>28</v>
      </c>
      <c r="O15" s="658"/>
      <c r="P15" s="628" t="s">
        <v>30</v>
      </c>
      <c r="Q15" s="629"/>
      <c r="R15" s="629"/>
      <c r="S15" s="629"/>
      <c r="T15" s="629"/>
      <c r="U15" s="630"/>
      <c r="V15" s="158" t="s">
        <v>2</v>
      </c>
      <c r="W15" s="158" t="s">
        <v>29</v>
      </c>
      <c r="X15" s="659" t="s">
        <v>31</v>
      </c>
      <c r="Y15" s="659"/>
      <c r="Z15" s="659" t="s">
        <v>32</v>
      </c>
      <c r="AA15" s="579"/>
      <c r="AB15" s="579"/>
      <c r="AC15" s="660"/>
    </row>
    <row r="16" spans="1:41" ht="12" customHeight="1">
      <c r="A16" s="638"/>
      <c r="B16" s="639"/>
      <c r="C16" s="639"/>
      <c r="D16" s="639"/>
      <c r="E16" s="639"/>
      <c r="F16" s="534"/>
      <c r="G16" s="535"/>
      <c r="H16" s="535"/>
      <c r="I16" s="535"/>
      <c r="J16" s="535"/>
      <c r="K16" s="535"/>
      <c r="L16" s="536"/>
      <c r="M16" s="31"/>
      <c r="N16" s="328">
        <v>10</v>
      </c>
      <c r="O16" s="329">
        <v>20</v>
      </c>
      <c r="P16" s="330" t="s">
        <v>121</v>
      </c>
      <c r="Q16" s="331"/>
      <c r="R16" s="331"/>
      <c r="S16" s="331"/>
      <c r="T16" s="331"/>
      <c r="U16" s="332"/>
      <c r="V16" s="336">
        <v>1</v>
      </c>
      <c r="W16" s="337"/>
      <c r="X16" s="311">
        <v>55000000</v>
      </c>
      <c r="Y16" s="311"/>
      <c r="Z16" s="359">
        <f>IF(AND(V16="",X16=""),"",(V16*X16))</f>
        <v>55000000</v>
      </c>
      <c r="AA16" s="360"/>
      <c r="AB16" s="360"/>
      <c r="AC16" s="361"/>
    </row>
    <row r="17" spans="1:29" ht="12" customHeight="1">
      <c r="A17" s="638"/>
      <c r="B17" s="639"/>
      <c r="C17" s="639"/>
      <c r="D17" s="639"/>
      <c r="E17" s="639"/>
      <c r="F17" s="623"/>
      <c r="G17" s="624"/>
      <c r="H17" s="624"/>
      <c r="I17" s="624"/>
      <c r="J17" s="624"/>
      <c r="K17" s="624"/>
      <c r="L17" s="625"/>
      <c r="M17" s="31"/>
      <c r="N17" s="328"/>
      <c r="O17" s="329"/>
      <c r="P17" s="333"/>
      <c r="Q17" s="334"/>
      <c r="R17" s="334"/>
      <c r="S17" s="334"/>
      <c r="T17" s="334"/>
      <c r="U17" s="335"/>
      <c r="V17" s="336"/>
      <c r="W17" s="309"/>
      <c r="X17" s="311"/>
      <c r="Y17" s="311"/>
      <c r="Z17" s="359"/>
      <c r="AA17" s="360"/>
      <c r="AB17" s="360"/>
      <c r="AC17" s="361"/>
    </row>
    <row r="18" spans="1:29" ht="12" customHeight="1">
      <c r="A18" s="638" t="s">
        <v>8</v>
      </c>
      <c r="B18" s="639"/>
      <c r="C18" s="639"/>
      <c r="D18" s="639"/>
      <c r="E18" s="639"/>
      <c r="F18" s="652" t="str">
        <f>IF($D9="","",VLOOKUP($D9,工事名!$B$2:$H$106,7,FALSE))</f>
        <v/>
      </c>
      <c r="G18" s="652"/>
      <c r="H18" s="652"/>
      <c r="I18" s="652"/>
      <c r="J18" s="652"/>
      <c r="K18" s="652"/>
      <c r="L18" s="653"/>
      <c r="M18" s="20"/>
      <c r="N18" s="328"/>
      <c r="O18" s="329"/>
      <c r="P18" s="330"/>
      <c r="Q18" s="331"/>
      <c r="R18" s="331"/>
      <c r="S18" s="331"/>
      <c r="T18" s="331"/>
      <c r="U18" s="332"/>
      <c r="V18" s="336"/>
      <c r="W18" s="309"/>
      <c r="X18" s="311"/>
      <c r="Y18" s="311"/>
      <c r="Z18" s="359" t="str">
        <f>IF(AND(V18="",X18=""),"",(V18*X18))</f>
        <v/>
      </c>
      <c r="AA18" s="360"/>
      <c r="AB18" s="360"/>
      <c r="AC18" s="361"/>
    </row>
    <row r="19" spans="1:29" ht="12" customHeight="1">
      <c r="A19" s="638"/>
      <c r="B19" s="639"/>
      <c r="C19" s="639"/>
      <c r="D19" s="639"/>
      <c r="E19" s="639"/>
      <c r="F19" s="652"/>
      <c r="G19" s="652"/>
      <c r="H19" s="652"/>
      <c r="I19" s="652"/>
      <c r="J19" s="652"/>
      <c r="K19" s="652"/>
      <c r="L19" s="653"/>
      <c r="M19" s="20"/>
      <c r="N19" s="328"/>
      <c r="O19" s="329"/>
      <c r="P19" s="333"/>
      <c r="Q19" s="334"/>
      <c r="R19" s="334"/>
      <c r="S19" s="334"/>
      <c r="T19" s="334"/>
      <c r="U19" s="335"/>
      <c r="V19" s="336"/>
      <c r="W19" s="309"/>
      <c r="X19" s="311"/>
      <c r="Y19" s="311"/>
      <c r="Z19" s="359"/>
      <c r="AA19" s="360"/>
      <c r="AB19" s="360"/>
      <c r="AC19" s="361"/>
    </row>
    <row r="20" spans="1:29" ht="12" customHeight="1" thickBot="1">
      <c r="A20" s="650"/>
      <c r="B20" s="651"/>
      <c r="C20" s="651"/>
      <c r="D20" s="651"/>
      <c r="E20" s="651"/>
      <c r="F20" s="654"/>
      <c r="G20" s="654"/>
      <c r="H20" s="654"/>
      <c r="I20" s="654"/>
      <c r="J20" s="654"/>
      <c r="K20" s="654"/>
      <c r="L20" s="655"/>
      <c r="M20" s="20"/>
      <c r="N20" s="362"/>
      <c r="O20" s="329"/>
      <c r="P20" s="330"/>
      <c r="Q20" s="331"/>
      <c r="R20" s="331"/>
      <c r="S20" s="331"/>
      <c r="T20" s="331"/>
      <c r="U20" s="332"/>
      <c r="V20" s="336"/>
      <c r="W20" s="309"/>
      <c r="X20" s="311"/>
      <c r="Y20" s="311"/>
      <c r="Z20" s="359" t="str">
        <f>IF(AND(V20="",X20=""),"",(V20*X20))</f>
        <v/>
      </c>
      <c r="AA20" s="360"/>
      <c r="AB20" s="360"/>
      <c r="AC20" s="361"/>
    </row>
    <row r="21" spans="1:29" ht="12" customHeight="1">
      <c r="A21" s="636" t="s">
        <v>10</v>
      </c>
      <c r="B21" s="637"/>
      <c r="C21" s="637"/>
      <c r="D21" s="637"/>
      <c r="E21" s="637"/>
      <c r="F21" s="546">
        <f>X37</f>
        <v>59400000</v>
      </c>
      <c r="G21" s="547"/>
      <c r="H21" s="547"/>
      <c r="I21" s="547"/>
      <c r="J21" s="547"/>
      <c r="K21" s="547"/>
      <c r="L21" s="548"/>
      <c r="M21" s="20"/>
      <c r="N21" s="363"/>
      <c r="O21" s="329"/>
      <c r="P21" s="333"/>
      <c r="Q21" s="334"/>
      <c r="R21" s="334"/>
      <c r="S21" s="334"/>
      <c r="T21" s="334"/>
      <c r="U21" s="335"/>
      <c r="V21" s="336"/>
      <c r="W21" s="309"/>
      <c r="X21" s="311"/>
      <c r="Y21" s="311"/>
      <c r="Z21" s="359"/>
      <c r="AA21" s="360"/>
      <c r="AB21" s="360"/>
      <c r="AC21" s="361"/>
    </row>
    <row r="22" spans="1:29" ht="12" customHeight="1">
      <c r="A22" s="638"/>
      <c r="B22" s="639"/>
      <c r="C22" s="639"/>
      <c r="D22" s="639"/>
      <c r="E22" s="639"/>
      <c r="F22" s="549"/>
      <c r="G22" s="550"/>
      <c r="H22" s="550"/>
      <c r="I22" s="550"/>
      <c r="J22" s="550"/>
      <c r="K22" s="550"/>
      <c r="L22" s="551"/>
      <c r="M22" s="20"/>
      <c r="N22" s="362"/>
      <c r="O22" s="329"/>
      <c r="P22" s="330"/>
      <c r="Q22" s="331"/>
      <c r="R22" s="331"/>
      <c r="S22" s="331"/>
      <c r="T22" s="331"/>
      <c r="U22" s="332"/>
      <c r="V22" s="336"/>
      <c r="W22" s="309"/>
      <c r="X22" s="311"/>
      <c r="Y22" s="311"/>
      <c r="Z22" s="359" t="str">
        <f>IF(AND(V22="",X22=""),"",(V22*X22))</f>
        <v/>
      </c>
      <c r="AA22" s="360"/>
      <c r="AB22" s="360"/>
      <c r="AC22" s="361"/>
    </row>
    <row r="23" spans="1:29" ht="12" customHeight="1" thickBot="1">
      <c r="A23" s="640"/>
      <c r="B23" s="641"/>
      <c r="C23" s="641"/>
      <c r="D23" s="641"/>
      <c r="E23" s="641"/>
      <c r="F23" s="552"/>
      <c r="G23" s="553"/>
      <c r="H23" s="553"/>
      <c r="I23" s="553"/>
      <c r="J23" s="553"/>
      <c r="K23" s="553"/>
      <c r="L23" s="554"/>
      <c r="M23" s="20"/>
      <c r="N23" s="363"/>
      <c r="O23" s="329"/>
      <c r="P23" s="333"/>
      <c r="Q23" s="334"/>
      <c r="R23" s="334"/>
      <c r="S23" s="334"/>
      <c r="T23" s="334"/>
      <c r="U23" s="335"/>
      <c r="V23" s="336"/>
      <c r="W23" s="309"/>
      <c r="X23" s="311"/>
      <c r="Y23" s="311"/>
      <c r="Z23" s="359"/>
      <c r="AA23" s="360"/>
      <c r="AB23" s="360"/>
      <c r="AC23" s="361"/>
    </row>
    <row r="24" spans="1:29" ht="12" customHeight="1">
      <c r="A24" s="642" t="s">
        <v>11</v>
      </c>
      <c r="B24" s="643"/>
      <c r="C24" s="643"/>
      <c r="D24" s="643"/>
      <c r="E24" s="643"/>
      <c r="F24" s="644" t="str">
        <f>IFERROR(SUM(F15-(F18+F21)),"")</f>
        <v/>
      </c>
      <c r="G24" s="644"/>
      <c r="H24" s="644"/>
      <c r="I24" s="644"/>
      <c r="J24" s="644"/>
      <c r="K24" s="644"/>
      <c r="L24" s="645"/>
      <c r="M24" s="20"/>
      <c r="N24" s="362"/>
      <c r="O24" s="329"/>
      <c r="P24" s="330"/>
      <c r="Q24" s="331"/>
      <c r="R24" s="331"/>
      <c r="S24" s="331"/>
      <c r="T24" s="331"/>
      <c r="U24" s="332"/>
      <c r="V24" s="336"/>
      <c r="W24" s="309"/>
      <c r="X24" s="311"/>
      <c r="Y24" s="311"/>
      <c r="Z24" s="359" t="str">
        <f>IF(AND(V24="",X24=""),"",(V24*X24))</f>
        <v/>
      </c>
      <c r="AA24" s="360"/>
      <c r="AB24" s="360"/>
      <c r="AC24" s="361"/>
    </row>
    <row r="25" spans="1:29" ht="12" customHeight="1">
      <c r="A25" s="638"/>
      <c r="B25" s="639"/>
      <c r="C25" s="639"/>
      <c r="D25" s="639"/>
      <c r="E25" s="639"/>
      <c r="F25" s="646"/>
      <c r="G25" s="646"/>
      <c r="H25" s="646"/>
      <c r="I25" s="646"/>
      <c r="J25" s="646"/>
      <c r="K25" s="646"/>
      <c r="L25" s="647"/>
      <c r="M25" s="20"/>
      <c r="N25" s="363"/>
      <c r="O25" s="329"/>
      <c r="P25" s="333"/>
      <c r="Q25" s="334"/>
      <c r="R25" s="334"/>
      <c r="S25" s="334"/>
      <c r="T25" s="334"/>
      <c r="U25" s="335"/>
      <c r="V25" s="336"/>
      <c r="W25" s="309"/>
      <c r="X25" s="311"/>
      <c r="Y25" s="311"/>
      <c r="Z25" s="359"/>
      <c r="AA25" s="360"/>
      <c r="AB25" s="360"/>
      <c r="AC25" s="361"/>
    </row>
    <row r="26" spans="1:29" ht="12" customHeight="1" thickBot="1">
      <c r="A26" s="640"/>
      <c r="B26" s="641"/>
      <c r="C26" s="641"/>
      <c r="D26" s="641"/>
      <c r="E26" s="641"/>
      <c r="F26" s="648"/>
      <c r="G26" s="648"/>
      <c r="H26" s="648"/>
      <c r="I26" s="648"/>
      <c r="J26" s="648"/>
      <c r="K26" s="648"/>
      <c r="L26" s="649"/>
      <c r="M26" s="20"/>
      <c r="N26" s="362"/>
      <c r="O26" s="329"/>
      <c r="P26" s="330"/>
      <c r="Q26" s="331"/>
      <c r="R26" s="331"/>
      <c r="S26" s="331"/>
      <c r="T26" s="331"/>
      <c r="U26" s="332"/>
      <c r="V26" s="336"/>
      <c r="W26" s="309"/>
      <c r="X26" s="311"/>
      <c r="Y26" s="311"/>
      <c r="Z26" s="359" t="str">
        <f>IF(AND(V26="",X26=""),"",(V26*X26))</f>
        <v/>
      </c>
      <c r="AA26" s="360"/>
      <c r="AB26" s="360"/>
      <c r="AC26" s="361"/>
    </row>
    <row r="27" spans="1:29" ht="12" customHeight="1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363"/>
      <c r="O27" s="329"/>
      <c r="P27" s="333"/>
      <c r="Q27" s="334"/>
      <c r="R27" s="334"/>
      <c r="S27" s="334"/>
      <c r="T27" s="334"/>
      <c r="U27" s="335"/>
      <c r="V27" s="336"/>
      <c r="W27" s="309"/>
      <c r="X27" s="311"/>
      <c r="Y27" s="311"/>
      <c r="Z27" s="359"/>
      <c r="AA27" s="360"/>
      <c r="AB27" s="360"/>
      <c r="AC27" s="361"/>
    </row>
    <row r="28" spans="1:29" s="35" customFormat="1" ht="24" customHeight="1">
      <c r="A28" s="666" t="s">
        <v>12</v>
      </c>
      <c r="B28" s="667"/>
      <c r="C28" s="668" t="s">
        <v>152</v>
      </c>
      <c r="D28" s="668"/>
      <c r="E28" s="668"/>
      <c r="F28" s="668"/>
      <c r="G28" s="668"/>
      <c r="H28" s="668"/>
      <c r="I28" s="669" t="s">
        <v>13</v>
      </c>
      <c r="J28" s="669"/>
      <c r="K28" s="51" t="str">
        <f>IF($D9="","",VLOOKUP($D9,工事名!$B$2:$F$106,5,FALSE))</f>
        <v/>
      </c>
      <c r="L28" s="159" t="s">
        <v>35</v>
      </c>
      <c r="M28" s="34"/>
      <c r="N28" s="163"/>
      <c r="O28" s="160"/>
      <c r="P28" s="321"/>
      <c r="Q28" s="322"/>
      <c r="R28" s="322"/>
      <c r="S28" s="322"/>
      <c r="T28" s="322"/>
      <c r="U28" s="323"/>
      <c r="V28" s="161"/>
      <c r="W28" s="162"/>
      <c r="X28" s="324"/>
      <c r="Y28" s="324"/>
      <c r="Z28" s="276" t="str">
        <f>IF(AND(V28="",X28=""),"",(V28*X28))</f>
        <v/>
      </c>
      <c r="AA28" s="278"/>
      <c r="AB28" s="278"/>
      <c r="AC28" s="279"/>
    </row>
    <row r="29" spans="1:29" s="35" customFormat="1" ht="24" customHeight="1" thickBot="1">
      <c r="A29" s="661" t="s">
        <v>14</v>
      </c>
      <c r="B29" s="662"/>
      <c r="C29" s="663"/>
      <c r="D29" s="663"/>
      <c r="E29" s="663"/>
      <c r="F29" s="663"/>
      <c r="G29" s="540" t="s">
        <v>15</v>
      </c>
      <c r="H29" s="541"/>
      <c r="I29" s="542"/>
      <c r="J29" s="664" t="str">
        <f>IF($D9="","",VLOOKUP($D9,工事名!$B$2:$E$106,4,FALSE))</f>
        <v/>
      </c>
      <c r="K29" s="664"/>
      <c r="L29" s="665"/>
      <c r="M29" s="34"/>
      <c r="N29" s="163"/>
      <c r="O29" s="160"/>
      <c r="P29" s="321"/>
      <c r="Q29" s="322"/>
      <c r="R29" s="322"/>
      <c r="S29" s="322"/>
      <c r="T29" s="322"/>
      <c r="U29" s="323"/>
      <c r="V29" s="136"/>
      <c r="W29" s="162"/>
      <c r="X29" s="324"/>
      <c r="Y29" s="324"/>
      <c r="Z29" s="276" t="str">
        <f>IF(AND(V29="",X29=""),"",(V29*X29))</f>
        <v/>
      </c>
      <c r="AA29" s="278"/>
      <c r="AB29" s="278"/>
      <c r="AC29" s="279"/>
    </row>
    <row r="30" spans="1:29" s="35" customFormat="1" ht="24" customHeight="1">
      <c r="A30" s="666" t="s">
        <v>16</v>
      </c>
      <c r="B30" s="667"/>
      <c r="C30" s="670"/>
      <c r="D30" s="670"/>
      <c r="E30" s="670"/>
      <c r="F30" s="671"/>
      <c r="G30" s="584" t="s">
        <v>18</v>
      </c>
      <c r="H30" s="584"/>
      <c r="I30" s="584"/>
      <c r="J30" s="584"/>
      <c r="K30" s="584"/>
      <c r="L30" s="585"/>
      <c r="M30" s="34"/>
      <c r="N30" s="163"/>
      <c r="O30" s="160"/>
      <c r="P30" s="321"/>
      <c r="Q30" s="322"/>
      <c r="R30" s="322"/>
      <c r="S30" s="322"/>
      <c r="T30" s="322"/>
      <c r="U30" s="323"/>
      <c r="V30" s="161"/>
      <c r="W30" s="162"/>
      <c r="X30" s="324"/>
      <c r="Y30" s="324"/>
      <c r="Z30" s="276" t="str">
        <f>IF(AND(V30="",X30=""),"",(V30*X30))</f>
        <v/>
      </c>
      <c r="AA30" s="278"/>
      <c r="AB30" s="278"/>
      <c r="AC30" s="279"/>
    </row>
    <row r="31" spans="1:29" s="35" customFormat="1" ht="24" customHeight="1" thickBot="1">
      <c r="A31" s="672" t="s">
        <v>17</v>
      </c>
      <c r="B31" s="673"/>
      <c r="C31" s="674"/>
      <c r="D31" s="674"/>
      <c r="E31" s="674"/>
      <c r="F31" s="675"/>
      <c r="G31" s="541" t="s">
        <v>19</v>
      </c>
      <c r="H31" s="541"/>
      <c r="I31" s="541"/>
      <c r="J31" s="541"/>
      <c r="K31" s="541"/>
      <c r="L31" s="588"/>
      <c r="M31" s="34"/>
      <c r="N31" s="163"/>
      <c r="O31" s="160"/>
      <c r="P31" s="321"/>
      <c r="Q31" s="322"/>
      <c r="R31" s="322"/>
      <c r="S31" s="322"/>
      <c r="T31" s="322"/>
      <c r="U31" s="323"/>
      <c r="V31" s="161"/>
      <c r="W31" s="162"/>
      <c r="X31" s="324"/>
      <c r="Y31" s="324"/>
      <c r="Z31" s="276" t="str">
        <f>IF(AND(V31="",X31=""),"",(V31*X31))</f>
        <v/>
      </c>
      <c r="AA31" s="278"/>
      <c r="AB31" s="278"/>
      <c r="AC31" s="279"/>
    </row>
    <row r="32" spans="1:29" s="35" customFormat="1" ht="12" customHeight="1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28"/>
      <c r="O32" s="329"/>
      <c r="P32" s="330"/>
      <c r="Q32" s="331"/>
      <c r="R32" s="331"/>
      <c r="S32" s="331"/>
      <c r="T32" s="331"/>
      <c r="U32" s="332"/>
      <c r="V32" s="336"/>
      <c r="W32" s="337"/>
      <c r="X32" s="311"/>
      <c r="Y32" s="311"/>
      <c r="Z32" s="276" t="str">
        <f>IF(AND(V32="",X32=""),"",(V32*X32))</f>
        <v/>
      </c>
      <c r="AA32" s="278"/>
      <c r="AB32" s="278"/>
      <c r="AC32" s="279"/>
    </row>
    <row r="33" spans="1:41" s="35" customFormat="1" ht="12" customHeight="1">
      <c r="A33" s="576" t="s">
        <v>20</v>
      </c>
      <c r="B33" s="577"/>
      <c r="C33" s="577"/>
      <c r="D33" s="577"/>
      <c r="E33" s="577"/>
      <c r="F33" s="578"/>
      <c r="G33" s="579" t="s">
        <v>21</v>
      </c>
      <c r="H33" s="577"/>
      <c r="I33" s="577"/>
      <c r="J33" s="577"/>
      <c r="K33" s="577"/>
      <c r="L33" s="580"/>
      <c r="M33" s="34"/>
      <c r="N33" s="328"/>
      <c r="O33" s="329"/>
      <c r="P33" s="333"/>
      <c r="Q33" s="334"/>
      <c r="R33" s="334"/>
      <c r="S33" s="334"/>
      <c r="T33" s="334"/>
      <c r="U33" s="335"/>
      <c r="V33" s="336"/>
      <c r="W33" s="337"/>
      <c r="X33" s="311"/>
      <c r="Y33" s="311"/>
      <c r="Z33" s="313"/>
      <c r="AA33" s="314"/>
      <c r="AB33" s="314"/>
      <c r="AC33" s="315"/>
    </row>
    <row r="34" spans="1:41" s="35" customFormat="1" ht="24" customHeight="1">
      <c r="A34" s="36"/>
      <c r="B34" s="37"/>
      <c r="C34" s="37"/>
      <c r="D34" s="37"/>
      <c r="E34" s="37"/>
      <c r="F34" s="38"/>
      <c r="G34" s="37"/>
      <c r="H34" s="37"/>
      <c r="I34" s="37"/>
      <c r="J34" s="37"/>
      <c r="K34" s="37"/>
      <c r="L34" s="39"/>
      <c r="M34" s="34"/>
      <c r="N34" s="163"/>
      <c r="O34" s="160"/>
      <c r="P34" s="321"/>
      <c r="Q34" s="322"/>
      <c r="R34" s="322"/>
      <c r="S34" s="322"/>
      <c r="T34" s="322"/>
      <c r="U34" s="323"/>
      <c r="V34" s="161"/>
      <c r="W34" s="123"/>
      <c r="X34" s="324"/>
      <c r="Y34" s="324"/>
      <c r="Z34" s="325" t="str">
        <f>IF(AND(V34="",X34=""),"",(V34*X34))</f>
        <v/>
      </c>
      <c r="AA34" s="326"/>
      <c r="AB34" s="326"/>
      <c r="AC34" s="327"/>
    </row>
    <row r="35" spans="1:41" s="35" customFormat="1" ht="12" customHeight="1" thickBot="1">
      <c r="A35" s="40"/>
      <c r="B35" s="41"/>
      <c r="C35" s="41"/>
      <c r="D35" s="41"/>
      <c r="E35" s="41"/>
      <c r="F35" s="42"/>
      <c r="G35" s="41"/>
      <c r="H35" s="41"/>
      <c r="I35" s="41"/>
      <c r="J35" s="41"/>
      <c r="K35" s="41"/>
      <c r="L35" s="43"/>
      <c r="M35" s="34"/>
      <c r="N35" s="297"/>
      <c r="O35" s="299"/>
      <c r="P35" s="301" t="s">
        <v>34</v>
      </c>
      <c r="Q35" s="302"/>
      <c r="R35" s="302"/>
      <c r="S35" s="302"/>
      <c r="T35" s="302"/>
      <c r="U35" s="303"/>
      <c r="V35" s="307"/>
      <c r="W35" s="309"/>
      <c r="X35" s="311"/>
      <c r="Y35" s="311"/>
      <c r="Z35" s="276">
        <f>IF(AND(Z16="",AC34=""),"",SUM(Z16:AC34))</f>
        <v>55000000</v>
      </c>
      <c r="AA35" s="277"/>
      <c r="AB35" s="278"/>
      <c r="AC35" s="279"/>
    </row>
    <row r="36" spans="1:41" s="35" customFormat="1" ht="12" customHeight="1" thickBo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98"/>
      <c r="O36" s="300"/>
      <c r="P36" s="304"/>
      <c r="Q36" s="305"/>
      <c r="R36" s="305"/>
      <c r="S36" s="305"/>
      <c r="T36" s="305"/>
      <c r="U36" s="306"/>
      <c r="V36" s="308"/>
      <c r="W36" s="310"/>
      <c r="X36" s="312"/>
      <c r="Y36" s="312"/>
      <c r="Z36" s="280"/>
      <c r="AA36" s="281"/>
      <c r="AB36" s="281"/>
      <c r="AC36" s="282"/>
    </row>
    <row r="37" spans="1:41" s="35" customFormat="1" ht="24" customHeight="1" thickBot="1">
      <c r="A37" s="592" t="s">
        <v>22</v>
      </c>
      <c r="B37" s="559" t="str">
        <f>IF(基本入力!$B$15=0,"",基本入力!$B$15)</f>
        <v>銀行名、支店名を入力してください。</v>
      </c>
      <c r="C37" s="560"/>
      <c r="D37" s="560"/>
      <c r="E37" s="560"/>
      <c r="F37" s="560"/>
      <c r="G37" s="560"/>
      <c r="H37" s="561"/>
      <c r="I37" s="44" t="str">
        <f>基本入力!$B$17</f>
        <v>当座または普通</v>
      </c>
      <c r="J37" s="562" t="str">
        <f>IF(基本入力!$B$19=0,"",基本入力!$B$19)</f>
        <v>口座番号入力</v>
      </c>
      <c r="K37" s="562"/>
      <c r="L37" s="563"/>
      <c r="M37" s="34"/>
      <c r="N37" s="498" t="s">
        <v>3</v>
      </c>
      <c r="O37" s="499"/>
      <c r="P37" s="500"/>
      <c r="Q37" s="501">
        <v>0.08</v>
      </c>
      <c r="R37" s="502"/>
      <c r="S37" s="505">
        <f>IFERROR(ROUND(Z35*Q37,0),"")</f>
        <v>4400000</v>
      </c>
      <c r="T37" s="506"/>
      <c r="U37" s="564" t="s">
        <v>33</v>
      </c>
      <c r="V37" s="564"/>
      <c r="W37" s="565"/>
      <c r="X37" s="566">
        <f>IFERROR(Z35+S37,"")</f>
        <v>59400000</v>
      </c>
      <c r="Y37" s="567"/>
      <c r="Z37" s="567"/>
      <c r="AA37" s="567"/>
      <c r="AB37" s="567"/>
      <c r="AC37" s="568"/>
    </row>
    <row r="38" spans="1:41" s="35" customFormat="1">
      <c r="A38" s="593"/>
      <c r="B38" s="45" t="s">
        <v>36</v>
      </c>
      <c r="C38" s="569" t="str">
        <f>基本入力!$B$23</f>
        <v>口座名を入力してください。</v>
      </c>
      <c r="D38" s="569"/>
      <c r="E38" s="569"/>
      <c r="F38" s="569"/>
      <c r="G38" s="569"/>
      <c r="H38" s="569"/>
      <c r="I38" s="569"/>
      <c r="J38" s="569"/>
      <c r="K38" s="569"/>
      <c r="L38" s="57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6"/>
      <c r="Y38" s="34"/>
      <c r="Z38" s="34"/>
      <c r="AA38" s="34"/>
      <c r="AB38" s="34"/>
      <c r="AC38" s="34"/>
    </row>
    <row r="39" spans="1:41" s="35" customFormat="1" ht="10.8" customHeight="1">
      <c r="A39" s="593"/>
      <c r="B39" s="599" t="s">
        <v>26</v>
      </c>
      <c r="C39" s="601" t="str">
        <f>基本入力!$B$21&amp;"　"&amp;IF(基本入力!$F$21=0,"",基本入力!$F$21)</f>
        <v>御社名を正式名称で入力してください。　</v>
      </c>
      <c r="D39" s="601"/>
      <c r="E39" s="601"/>
      <c r="F39" s="601"/>
      <c r="G39" s="601"/>
      <c r="H39" s="601" t="str">
        <f>IF(基本入力!$E$21=0,"",基本入力!$E$21)</f>
        <v/>
      </c>
      <c r="I39" s="601"/>
      <c r="J39" s="601"/>
      <c r="K39" s="601"/>
      <c r="L39" s="602"/>
      <c r="M39" s="34"/>
      <c r="N39" s="34"/>
      <c r="O39" s="34"/>
      <c r="P39" s="34"/>
      <c r="Q39" s="34"/>
      <c r="R39" s="571"/>
      <c r="S39" s="571"/>
      <c r="T39" s="172" t="s">
        <v>147</v>
      </c>
      <c r="U39" s="172" t="s">
        <v>148</v>
      </c>
      <c r="V39" s="172" t="s">
        <v>148</v>
      </c>
      <c r="W39" s="172" t="s">
        <v>153</v>
      </c>
      <c r="X39" s="172"/>
      <c r="Y39" s="461" t="s">
        <v>150</v>
      </c>
      <c r="Z39" s="462"/>
      <c r="AA39" s="463" t="s">
        <v>151</v>
      </c>
      <c r="AB39" s="464"/>
      <c r="AC39" s="462"/>
    </row>
    <row r="40" spans="1:41" s="35" customFormat="1" ht="6.6" customHeight="1">
      <c r="A40" s="594"/>
      <c r="B40" s="600"/>
      <c r="C40" s="603"/>
      <c r="D40" s="603"/>
      <c r="E40" s="603"/>
      <c r="F40" s="603"/>
      <c r="G40" s="603"/>
      <c r="H40" s="603"/>
      <c r="I40" s="603"/>
      <c r="J40" s="603"/>
      <c r="K40" s="603"/>
      <c r="L40" s="604"/>
      <c r="M40" s="34"/>
      <c r="N40" s="34"/>
      <c r="O40" s="34"/>
      <c r="P40" s="34"/>
      <c r="Q40" s="34"/>
      <c r="R40" s="571"/>
      <c r="S40" s="571"/>
      <c r="T40" s="605"/>
      <c r="U40" s="605"/>
      <c r="V40" s="605"/>
      <c r="W40" s="605"/>
      <c r="X40" s="605"/>
      <c r="Y40" s="608"/>
      <c r="Z40" s="609"/>
      <c r="AA40" s="608"/>
      <c r="AB40" s="614"/>
      <c r="AC40" s="609"/>
    </row>
    <row r="41" spans="1:41" s="35" customForma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571"/>
      <c r="S41" s="571"/>
      <c r="T41" s="606"/>
      <c r="U41" s="606"/>
      <c r="V41" s="606"/>
      <c r="W41" s="606"/>
      <c r="X41" s="606"/>
      <c r="Y41" s="610"/>
      <c r="Z41" s="611"/>
      <c r="AA41" s="610"/>
      <c r="AB41" s="615"/>
      <c r="AC41" s="611"/>
    </row>
    <row r="42" spans="1:41" ht="20.25" customHeight="1">
      <c r="A42" s="47" t="s">
        <v>27</v>
      </c>
      <c r="B42" s="47"/>
      <c r="C42" s="47" t="str">
        <f>IF(Q37=0.08,"消費税率は経過措置適用による","")</f>
        <v>消費税率は経過措置適用による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572"/>
      <c r="S42" s="572"/>
      <c r="T42" s="607"/>
      <c r="U42" s="607"/>
      <c r="V42" s="607"/>
      <c r="W42" s="607"/>
      <c r="X42" s="607"/>
      <c r="Y42" s="612"/>
      <c r="Z42" s="613"/>
      <c r="AA42" s="612"/>
      <c r="AB42" s="616"/>
      <c r="AC42" s="613"/>
    </row>
    <row r="43" spans="1:41" ht="3.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</row>
    <row r="44" spans="1:41" ht="14.4" customHeight="1">
      <c r="A44" s="509" t="s">
        <v>120</v>
      </c>
      <c r="B44" s="509"/>
      <c r="C44" s="635"/>
      <c r="D44" s="20"/>
      <c r="E44" s="20"/>
      <c r="F44" s="20"/>
      <c r="G44" s="20"/>
      <c r="H44" s="20"/>
      <c r="I44" s="20"/>
      <c r="J44" s="20"/>
      <c r="K44" s="20"/>
      <c r="L44" s="20"/>
      <c r="M44" s="590" t="s">
        <v>4</v>
      </c>
      <c r="N44" s="590"/>
      <c r="O44" s="590"/>
      <c r="P44" s="590"/>
      <c r="Q44" s="590"/>
      <c r="R44" s="590"/>
      <c r="S44" s="590"/>
      <c r="T44" s="590"/>
      <c r="U44" s="20"/>
      <c r="V44" s="20"/>
      <c r="W44" s="21" t="s">
        <v>25</v>
      </c>
      <c r="X44" s="460" t="str">
        <f>IF($D51="","",VLOOKUP($D51,工事名!$B$2:$D$106,3,FALSE))</f>
        <v/>
      </c>
      <c r="Y44" s="460"/>
      <c r="Z44" s="460"/>
      <c r="AA44" s="460"/>
      <c r="AB44" s="460"/>
      <c r="AC44" s="460"/>
    </row>
    <row r="45" spans="1:41" ht="14.4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591" t="s">
        <v>4</v>
      </c>
      <c r="N45" s="591"/>
      <c r="O45" s="591"/>
      <c r="P45" s="591"/>
      <c r="Q45" s="591"/>
      <c r="R45" s="591"/>
      <c r="S45" s="591"/>
      <c r="T45" s="591"/>
      <c r="U45" s="23"/>
      <c r="V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13.2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556"/>
      <c r="N46" s="556"/>
      <c r="O46" s="556"/>
      <c r="P46" s="556"/>
      <c r="Q46" s="556"/>
      <c r="R46" s="556"/>
      <c r="S46" s="556"/>
      <c r="T46" s="556"/>
      <c r="U46" s="20"/>
      <c r="V46" s="20"/>
      <c r="W46" s="20"/>
      <c r="X46" s="20"/>
      <c r="Y46" s="20"/>
      <c r="AA46" s="455" t="s">
        <v>74</v>
      </c>
      <c r="AB46" s="455"/>
      <c r="AC46" s="455"/>
    </row>
    <row r="47" spans="1:41" ht="12" customHeight="1">
      <c r="A47" s="587" t="s">
        <v>5</v>
      </c>
      <c r="B47" s="587"/>
      <c r="C47" s="587"/>
      <c r="D47" s="587"/>
      <c r="E47" s="587"/>
      <c r="F47" s="587"/>
      <c r="G47" s="587"/>
      <c r="H47" s="587"/>
      <c r="I47" s="587"/>
      <c r="J47" s="587"/>
      <c r="K47" s="587"/>
      <c r="L47" s="587"/>
      <c r="M47" s="556"/>
      <c r="N47" s="556"/>
      <c r="O47" s="556"/>
      <c r="P47" s="556"/>
      <c r="Q47" s="556"/>
      <c r="R47" s="556"/>
      <c r="S47" s="556"/>
      <c r="T47" s="556"/>
      <c r="U47" s="507" t="s">
        <v>37</v>
      </c>
      <c r="V47" s="656" t="str">
        <f>IF(基本入力!$B$3=0,"",基本入力!$B$3)</f>
        <v>住所を入力してください。</v>
      </c>
      <c r="W47" s="656"/>
      <c r="X47" s="656"/>
      <c r="Y47" s="656"/>
      <c r="Z47" s="656"/>
      <c r="AA47" s="656"/>
      <c r="AB47" s="166"/>
      <c r="AC47" s="24"/>
    </row>
    <row r="48" spans="1:41" ht="12" customHeight="1">
      <c r="A48" s="587"/>
      <c r="B48" s="587"/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20"/>
      <c r="N48" s="20"/>
      <c r="O48" s="20"/>
      <c r="P48" s="20"/>
      <c r="Q48" s="20"/>
      <c r="R48" s="20"/>
      <c r="S48" s="20"/>
      <c r="T48" s="20"/>
      <c r="U48" s="508"/>
      <c r="V48" s="632"/>
      <c r="W48" s="632"/>
      <c r="X48" s="632"/>
      <c r="Y48" s="632"/>
      <c r="Z48" s="632"/>
      <c r="AA48" s="632"/>
      <c r="AB48" s="152"/>
      <c r="AC48" s="25"/>
    </row>
    <row r="49" spans="1:29" ht="12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508" t="s">
        <v>38</v>
      </c>
      <c r="V49" s="496" t="str">
        <f>IF(基本入力!$B$5=0,"",基本入力!$B$5)</f>
        <v>御社名を正式名称で入力してください。</v>
      </c>
      <c r="W49" s="496"/>
      <c r="X49" s="496"/>
      <c r="Y49" s="496"/>
      <c r="Z49" s="496"/>
      <c r="AA49" s="496"/>
      <c r="AB49" s="496"/>
      <c r="AC49" s="26"/>
    </row>
    <row r="50" spans="1:29" ht="12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508"/>
      <c r="V50" s="496"/>
      <c r="W50" s="496"/>
      <c r="X50" s="496"/>
      <c r="Y50" s="496"/>
      <c r="Z50" s="496"/>
      <c r="AA50" s="496"/>
      <c r="AB50" s="496"/>
      <c r="AC50" s="26"/>
    </row>
    <row r="51" spans="1:29" ht="12" customHeight="1">
      <c r="A51" s="20"/>
      <c r="B51" s="595" t="s">
        <v>0</v>
      </c>
      <c r="C51" s="595"/>
      <c r="D51" s="633"/>
      <c r="E51" s="633"/>
      <c r="F51" s="633"/>
      <c r="G51" s="633"/>
      <c r="H51" s="633"/>
      <c r="I51" s="595" t="s">
        <v>7</v>
      </c>
      <c r="J51" s="20"/>
      <c r="K51" s="20"/>
      <c r="L51" s="20"/>
      <c r="M51" s="20"/>
      <c r="N51" s="20"/>
      <c r="O51" s="20"/>
      <c r="P51" s="20"/>
      <c r="Q51" s="450" t="str">
        <f>IF(基本入力!$B$13=0,"",基本入力!$B$13)</f>
        <v>000000</v>
      </c>
      <c r="R51" s="450"/>
      <c r="T51" s="52"/>
      <c r="U51" s="508"/>
      <c r="V51" s="496"/>
      <c r="W51" s="496"/>
      <c r="X51" s="496"/>
      <c r="Y51" s="496"/>
      <c r="Z51" s="496"/>
      <c r="AA51" s="496"/>
      <c r="AB51" s="496"/>
      <c r="AC51" s="26"/>
    </row>
    <row r="52" spans="1:29" ht="12" customHeight="1" thickBot="1">
      <c r="A52" s="20"/>
      <c r="B52" s="596">
        <v>26009</v>
      </c>
      <c r="C52" s="596"/>
      <c r="D52" s="634"/>
      <c r="E52" s="634"/>
      <c r="F52" s="634"/>
      <c r="G52" s="634"/>
      <c r="H52" s="634"/>
      <c r="I52" s="596"/>
      <c r="J52" s="20"/>
      <c r="K52" s="20"/>
      <c r="L52" s="20"/>
      <c r="M52" s="20"/>
      <c r="N52" s="20"/>
      <c r="O52" s="20"/>
      <c r="P52" s="157" t="s">
        <v>140</v>
      </c>
      <c r="Q52" s="451"/>
      <c r="R52" s="451"/>
      <c r="T52" s="52"/>
      <c r="U52" s="151"/>
      <c r="V52" s="485" t="str">
        <f>IF(基本入力!$B$7=0,"",基本入力!$B$7)</f>
        <v>御社の代表取締役社長を入力してください。</v>
      </c>
      <c r="W52" s="485"/>
      <c r="X52" s="485"/>
      <c r="Y52" s="485"/>
      <c r="Z52" s="485"/>
      <c r="AA52" s="485"/>
      <c r="AB52" s="156"/>
      <c r="AC52" s="28"/>
    </row>
    <row r="53" spans="1:29" ht="12" customHeight="1">
      <c r="A53" s="20"/>
      <c r="B53" s="29"/>
      <c r="C53" s="29"/>
      <c r="D53" s="29"/>
      <c r="E53" s="153"/>
      <c r="F53" s="153"/>
      <c r="G53" s="153"/>
      <c r="H53" s="153"/>
      <c r="I53" s="2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51"/>
      <c r="V53" s="485"/>
      <c r="W53" s="485"/>
      <c r="X53" s="485"/>
      <c r="Y53" s="485"/>
      <c r="Z53" s="485"/>
      <c r="AA53" s="485"/>
      <c r="AB53" s="156"/>
      <c r="AC53" s="28"/>
    </row>
    <row r="54" spans="1:29" ht="12" customHeight="1">
      <c r="A54" s="20"/>
      <c r="B54" s="595" t="s">
        <v>6</v>
      </c>
      <c r="C54" s="595"/>
      <c r="D54" s="597" t="str">
        <f>IF($D51="","",VLOOKUP($D51,工事名!$B$2:$C$106,2,FALSE))</f>
        <v/>
      </c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20"/>
      <c r="U54" s="490" t="s">
        <v>23</v>
      </c>
      <c r="V54" s="492" t="str">
        <f>IF(基本入力!$B$9=0,"",基本入力!$B$9)</f>
        <v>電話番号入力</v>
      </c>
      <c r="W54" s="492"/>
      <c r="X54" s="494" t="s">
        <v>24</v>
      </c>
      <c r="Y54" s="492" t="str">
        <f>IF(基本入力!$B$11=0,"",基本入力!$B$11)</f>
        <v>FAX番号入力</v>
      </c>
      <c r="Z54" s="492"/>
      <c r="AA54" s="492"/>
      <c r="AB54" s="492"/>
      <c r="AC54" s="154"/>
    </row>
    <row r="55" spans="1:29" ht="12" customHeight="1" thickBot="1">
      <c r="A55" s="20"/>
      <c r="B55" s="596"/>
      <c r="C55" s="596"/>
      <c r="D55" s="598"/>
      <c r="E55" s="598"/>
      <c r="F55" s="598"/>
      <c r="G55" s="598"/>
      <c r="H55" s="598"/>
      <c r="I55" s="598"/>
      <c r="J55" s="598"/>
      <c r="K55" s="598"/>
      <c r="L55" s="598"/>
      <c r="M55" s="598"/>
      <c r="N55" s="598"/>
      <c r="O55" s="598"/>
      <c r="P55" s="598"/>
      <c r="Q55" s="598"/>
      <c r="R55" s="598"/>
      <c r="S55" s="598"/>
      <c r="T55" s="20"/>
      <c r="U55" s="491"/>
      <c r="V55" s="493"/>
      <c r="W55" s="493"/>
      <c r="X55" s="495"/>
      <c r="Y55" s="493"/>
      <c r="Z55" s="493"/>
      <c r="AA55" s="493"/>
      <c r="AB55" s="493"/>
      <c r="AC55" s="155"/>
    </row>
    <row r="56" spans="1:29" ht="12" customHeight="1" thickBo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12" customHeight="1">
      <c r="A57" s="636" t="s">
        <v>9</v>
      </c>
      <c r="B57" s="637"/>
      <c r="C57" s="637"/>
      <c r="D57" s="637"/>
      <c r="E57" s="637"/>
      <c r="F57" s="620" t="str">
        <f>IF($D51="","",VLOOKUP($D51,工事名!$B$2:$G$106,6,FALSE))</f>
        <v/>
      </c>
      <c r="G57" s="621"/>
      <c r="H57" s="621"/>
      <c r="I57" s="621"/>
      <c r="J57" s="621"/>
      <c r="K57" s="621"/>
      <c r="L57" s="622"/>
      <c r="M57" s="31"/>
      <c r="N57" s="657" t="s">
        <v>28</v>
      </c>
      <c r="O57" s="658"/>
      <c r="P57" s="628" t="s">
        <v>30</v>
      </c>
      <c r="Q57" s="629"/>
      <c r="R57" s="629"/>
      <c r="S57" s="629"/>
      <c r="T57" s="629"/>
      <c r="U57" s="630"/>
      <c r="V57" s="158" t="s">
        <v>2</v>
      </c>
      <c r="W57" s="158" t="s">
        <v>29</v>
      </c>
      <c r="X57" s="659" t="s">
        <v>31</v>
      </c>
      <c r="Y57" s="659"/>
      <c r="Z57" s="659" t="s">
        <v>32</v>
      </c>
      <c r="AA57" s="579"/>
      <c r="AB57" s="579"/>
      <c r="AC57" s="660"/>
    </row>
    <row r="58" spans="1:29" ht="12" customHeight="1">
      <c r="A58" s="638"/>
      <c r="B58" s="639"/>
      <c r="C58" s="639"/>
      <c r="D58" s="639"/>
      <c r="E58" s="639"/>
      <c r="F58" s="534"/>
      <c r="G58" s="535"/>
      <c r="H58" s="535"/>
      <c r="I58" s="535"/>
      <c r="J58" s="535"/>
      <c r="K58" s="535"/>
      <c r="L58" s="536"/>
      <c r="M58" s="31"/>
      <c r="N58" s="328">
        <v>2</v>
      </c>
      <c r="O58" s="329">
        <v>20</v>
      </c>
      <c r="P58" s="330" t="s">
        <v>121</v>
      </c>
      <c r="Q58" s="331"/>
      <c r="R58" s="331"/>
      <c r="S58" s="331"/>
      <c r="T58" s="331"/>
      <c r="U58" s="332"/>
      <c r="V58" s="336"/>
      <c r="W58" s="337"/>
      <c r="X58" s="311"/>
      <c r="Y58" s="311"/>
      <c r="Z58" s="359" t="str">
        <f>IF(AND(V58="",X58=""),"",(V58*X58))</f>
        <v/>
      </c>
      <c r="AA58" s="360"/>
      <c r="AB58" s="360"/>
      <c r="AC58" s="361"/>
    </row>
    <row r="59" spans="1:29" ht="12" customHeight="1">
      <c r="A59" s="638"/>
      <c r="B59" s="639"/>
      <c r="C59" s="639"/>
      <c r="D59" s="639"/>
      <c r="E59" s="639"/>
      <c r="F59" s="623"/>
      <c r="G59" s="624"/>
      <c r="H59" s="624"/>
      <c r="I59" s="624"/>
      <c r="J59" s="624"/>
      <c r="K59" s="624"/>
      <c r="L59" s="625"/>
      <c r="M59" s="31"/>
      <c r="N59" s="328"/>
      <c r="O59" s="329"/>
      <c r="P59" s="333"/>
      <c r="Q59" s="334"/>
      <c r="R59" s="334"/>
      <c r="S59" s="334"/>
      <c r="T59" s="334"/>
      <c r="U59" s="335"/>
      <c r="V59" s="336"/>
      <c r="W59" s="309"/>
      <c r="X59" s="311"/>
      <c r="Y59" s="311"/>
      <c r="Z59" s="359"/>
      <c r="AA59" s="360"/>
      <c r="AB59" s="360"/>
      <c r="AC59" s="361"/>
    </row>
    <row r="60" spans="1:29" ht="12" customHeight="1">
      <c r="A60" s="638" t="s">
        <v>8</v>
      </c>
      <c r="B60" s="639"/>
      <c r="C60" s="639"/>
      <c r="D60" s="639"/>
      <c r="E60" s="639"/>
      <c r="F60" s="652" t="str">
        <f>IF($D51="","",VLOOKUP($D51,工事名!$B$2:$H$106,7,FALSE))</f>
        <v/>
      </c>
      <c r="G60" s="652"/>
      <c r="H60" s="652"/>
      <c r="I60" s="652"/>
      <c r="J60" s="652"/>
      <c r="K60" s="652"/>
      <c r="L60" s="653"/>
      <c r="M60" s="20"/>
      <c r="N60" s="328"/>
      <c r="O60" s="329"/>
      <c r="P60" s="330"/>
      <c r="Q60" s="331"/>
      <c r="R60" s="331"/>
      <c r="S60" s="331"/>
      <c r="T60" s="331"/>
      <c r="U60" s="332"/>
      <c r="V60" s="336"/>
      <c r="W60" s="309"/>
      <c r="X60" s="311"/>
      <c r="Y60" s="311"/>
      <c r="Z60" s="359" t="str">
        <f>IF(AND(V60="",X60=""),"",(V60*X60))</f>
        <v/>
      </c>
      <c r="AA60" s="360"/>
      <c r="AB60" s="360"/>
      <c r="AC60" s="361"/>
    </row>
    <row r="61" spans="1:29" ht="12" customHeight="1">
      <c r="A61" s="638"/>
      <c r="B61" s="639"/>
      <c r="C61" s="639"/>
      <c r="D61" s="639"/>
      <c r="E61" s="639"/>
      <c r="F61" s="652"/>
      <c r="G61" s="652"/>
      <c r="H61" s="652"/>
      <c r="I61" s="652"/>
      <c r="J61" s="652"/>
      <c r="K61" s="652"/>
      <c r="L61" s="653"/>
      <c r="M61" s="20"/>
      <c r="N61" s="328"/>
      <c r="O61" s="329"/>
      <c r="P61" s="333"/>
      <c r="Q61" s="334"/>
      <c r="R61" s="334"/>
      <c r="S61" s="334"/>
      <c r="T61" s="334"/>
      <c r="U61" s="335"/>
      <c r="V61" s="336"/>
      <c r="W61" s="309"/>
      <c r="X61" s="311"/>
      <c r="Y61" s="311"/>
      <c r="Z61" s="359"/>
      <c r="AA61" s="360"/>
      <c r="AB61" s="360"/>
      <c r="AC61" s="361"/>
    </row>
    <row r="62" spans="1:29" ht="12" customHeight="1" thickBot="1">
      <c r="A62" s="650"/>
      <c r="B62" s="651"/>
      <c r="C62" s="651"/>
      <c r="D62" s="651"/>
      <c r="E62" s="651"/>
      <c r="F62" s="654"/>
      <c r="G62" s="654"/>
      <c r="H62" s="654"/>
      <c r="I62" s="654"/>
      <c r="J62" s="654"/>
      <c r="K62" s="654"/>
      <c r="L62" s="655"/>
      <c r="M62" s="20"/>
      <c r="N62" s="362"/>
      <c r="O62" s="329"/>
      <c r="P62" s="330"/>
      <c r="Q62" s="331"/>
      <c r="R62" s="331"/>
      <c r="S62" s="331"/>
      <c r="T62" s="331"/>
      <c r="U62" s="332"/>
      <c r="V62" s="336"/>
      <c r="W62" s="309"/>
      <c r="X62" s="311"/>
      <c r="Y62" s="311"/>
      <c r="Z62" s="359" t="str">
        <f>IF(AND(V62="",X62=""),"",(V62*X62))</f>
        <v/>
      </c>
      <c r="AA62" s="360"/>
      <c r="AB62" s="360"/>
      <c r="AC62" s="361"/>
    </row>
    <row r="63" spans="1:29" ht="12" customHeight="1">
      <c r="A63" s="636" t="s">
        <v>10</v>
      </c>
      <c r="B63" s="637"/>
      <c r="C63" s="637"/>
      <c r="D63" s="637"/>
      <c r="E63" s="637"/>
      <c r="F63" s="546" t="str">
        <f>X79</f>
        <v/>
      </c>
      <c r="G63" s="547"/>
      <c r="H63" s="547"/>
      <c r="I63" s="547"/>
      <c r="J63" s="547"/>
      <c r="K63" s="547"/>
      <c r="L63" s="548"/>
      <c r="M63" s="20"/>
      <c r="N63" s="363"/>
      <c r="O63" s="329"/>
      <c r="P63" s="333"/>
      <c r="Q63" s="334"/>
      <c r="R63" s="334"/>
      <c r="S63" s="334"/>
      <c r="T63" s="334"/>
      <c r="U63" s="335"/>
      <c r="V63" s="336"/>
      <c r="W63" s="309"/>
      <c r="X63" s="311"/>
      <c r="Y63" s="311"/>
      <c r="Z63" s="359"/>
      <c r="AA63" s="360"/>
      <c r="AB63" s="360"/>
      <c r="AC63" s="361"/>
    </row>
    <row r="64" spans="1:29" ht="12" customHeight="1">
      <c r="A64" s="638"/>
      <c r="B64" s="639"/>
      <c r="C64" s="639"/>
      <c r="D64" s="639"/>
      <c r="E64" s="639"/>
      <c r="F64" s="549"/>
      <c r="G64" s="550"/>
      <c r="H64" s="550"/>
      <c r="I64" s="550"/>
      <c r="J64" s="550"/>
      <c r="K64" s="550"/>
      <c r="L64" s="551"/>
      <c r="M64" s="20"/>
      <c r="N64" s="362"/>
      <c r="O64" s="329"/>
      <c r="P64" s="330"/>
      <c r="Q64" s="331"/>
      <c r="R64" s="331"/>
      <c r="S64" s="331"/>
      <c r="T64" s="331"/>
      <c r="U64" s="332"/>
      <c r="V64" s="336"/>
      <c r="W64" s="309"/>
      <c r="X64" s="311"/>
      <c r="Y64" s="311"/>
      <c r="Z64" s="359" t="str">
        <f>IF(AND(V64="",X64=""),"",(V64*X64))</f>
        <v/>
      </c>
      <c r="AA64" s="360"/>
      <c r="AB64" s="360"/>
      <c r="AC64" s="361"/>
    </row>
    <row r="65" spans="1:29" ht="12" customHeight="1" thickBot="1">
      <c r="A65" s="640"/>
      <c r="B65" s="641"/>
      <c r="C65" s="641"/>
      <c r="D65" s="641"/>
      <c r="E65" s="641"/>
      <c r="F65" s="552"/>
      <c r="G65" s="553"/>
      <c r="H65" s="553"/>
      <c r="I65" s="553"/>
      <c r="J65" s="553"/>
      <c r="K65" s="553"/>
      <c r="L65" s="554"/>
      <c r="M65" s="20"/>
      <c r="N65" s="363"/>
      <c r="O65" s="329"/>
      <c r="P65" s="333"/>
      <c r="Q65" s="334"/>
      <c r="R65" s="334"/>
      <c r="S65" s="334"/>
      <c r="T65" s="334"/>
      <c r="U65" s="335"/>
      <c r="V65" s="336"/>
      <c r="W65" s="309"/>
      <c r="X65" s="311"/>
      <c r="Y65" s="311"/>
      <c r="Z65" s="359"/>
      <c r="AA65" s="360"/>
      <c r="AB65" s="360"/>
      <c r="AC65" s="361"/>
    </row>
    <row r="66" spans="1:29" ht="12" customHeight="1">
      <c r="A66" s="642" t="s">
        <v>11</v>
      </c>
      <c r="B66" s="643"/>
      <c r="C66" s="643"/>
      <c r="D66" s="643"/>
      <c r="E66" s="643"/>
      <c r="F66" s="644" t="str">
        <f>IFERROR(SUM(F57-(F60+F63)),"")</f>
        <v/>
      </c>
      <c r="G66" s="644"/>
      <c r="H66" s="644"/>
      <c r="I66" s="644"/>
      <c r="J66" s="644"/>
      <c r="K66" s="644"/>
      <c r="L66" s="645"/>
      <c r="M66" s="20"/>
      <c r="N66" s="362"/>
      <c r="O66" s="329"/>
      <c r="P66" s="330"/>
      <c r="Q66" s="331"/>
      <c r="R66" s="331"/>
      <c r="S66" s="331"/>
      <c r="T66" s="331"/>
      <c r="U66" s="332"/>
      <c r="V66" s="336"/>
      <c r="W66" s="309"/>
      <c r="X66" s="311"/>
      <c r="Y66" s="311"/>
      <c r="Z66" s="359" t="str">
        <f>IF(AND(V66="",X66=""),"",(V66*X66))</f>
        <v/>
      </c>
      <c r="AA66" s="360"/>
      <c r="AB66" s="360"/>
      <c r="AC66" s="361"/>
    </row>
    <row r="67" spans="1:29" ht="12" customHeight="1">
      <c r="A67" s="638"/>
      <c r="B67" s="639"/>
      <c r="C67" s="639"/>
      <c r="D67" s="639"/>
      <c r="E67" s="639"/>
      <c r="F67" s="646"/>
      <c r="G67" s="646"/>
      <c r="H67" s="646"/>
      <c r="I67" s="646"/>
      <c r="J67" s="646"/>
      <c r="K67" s="646"/>
      <c r="L67" s="647"/>
      <c r="M67" s="20"/>
      <c r="N67" s="363"/>
      <c r="O67" s="329"/>
      <c r="P67" s="333"/>
      <c r="Q67" s="334"/>
      <c r="R67" s="334"/>
      <c r="S67" s="334"/>
      <c r="T67" s="334"/>
      <c r="U67" s="335"/>
      <c r="V67" s="336"/>
      <c r="W67" s="309"/>
      <c r="X67" s="311"/>
      <c r="Y67" s="311"/>
      <c r="Z67" s="359"/>
      <c r="AA67" s="360"/>
      <c r="AB67" s="360"/>
      <c r="AC67" s="361"/>
    </row>
    <row r="68" spans="1:29" ht="12" customHeight="1" thickBot="1">
      <c r="A68" s="640"/>
      <c r="B68" s="641"/>
      <c r="C68" s="641"/>
      <c r="D68" s="641"/>
      <c r="E68" s="641"/>
      <c r="F68" s="648"/>
      <c r="G68" s="648"/>
      <c r="H68" s="648"/>
      <c r="I68" s="648"/>
      <c r="J68" s="648"/>
      <c r="K68" s="648"/>
      <c r="L68" s="649"/>
      <c r="M68" s="20"/>
      <c r="N68" s="362"/>
      <c r="O68" s="329"/>
      <c r="P68" s="330"/>
      <c r="Q68" s="331"/>
      <c r="R68" s="331"/>
      <c r="S68" s="331"/>
      <c r="T68" s="331"/>
      <c r="U68" s="332"/>
      <c r="V68" s="336"/>
      <c r="W68" s="309"/>
      <c r="X68" s="311"/>
      <c r="Y68" s="311"/>
      <c r="Z68" s="359" t="str">
        <f>IF(AND(V68="",X68=""),"",(V68*X68))</f>
        <v/>
      </c>
      <c r="AA68" s="360"/>
      <c r="AB68" s="360"/>
      <c r="AC68" s="361"/>
    </row>
    <row r="69" spans="1:29" ht="12" customHeight="1" thickBo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363"/>
      <c r="O69" s="329"/>
      <c r="P69" s="333"/>
      <c r="Q69" s="334"/>
      <c r="R69" s="334"/>
      <c r="S69" s="334"/>
      <c r="T69" s="334"/>
      <c r="U69" s="335"/>
      <c r="V69" s="336"/>
      <c r="W69" s="309"/>
      <c r="X69" s="311"/>
      <c r="Y69" s="311"/>
      <c r="Z69" s="359"/>
      <c r="AA69" s="360"/>
      <c r="AB69" s="360"/>
      <c r="AC69" s="361"/>
    </row>
    <row r="70" spans="1:29" s="35" customFormat="1" ht="24" customHeight="1">
      <c r="A70" s="666" t="s">
        <v>12</v>
      </c>
      <c r="B70" s="667"/>
      <c r="C70" s="668" t="s">
        <v>152</v>
      </c>
      <c r="D70" s="668"/>
      <c r="E70" s="668"/>
      <c r="F70" s="668"/>
      <c r="G70" s="668"/>
      <c r="H70" s="668"/>
      <c r="I70" s="669" t="s">
        <v>13</v>
      </c>
      <c r="J70" s="669"/>
      <c r="K70" s="51" t="str">
        <f>IF($D51="","",VLOOKUP($D51,工事名!$B$2:$F$106,5,FALSE))</f>
        <v/>
      </c>
      <c r="L70" s="159" t="s">
        <v>35</v>
      </c>
      <c r="M70" s="34"/>
      <c r="N70" s="163"/>
      <c r="O70" s="160"/>
      <c r="P70" s="321"/>
      <c r="Q70" s="322"/>
      <c r="R70" s="322"/>
      <c r="S70" s="322"/>
      <c r="T70" s="322"/>
      <c r="U70" s="323"/>
      <c r="V70" s="161"/>
      <c r="W70" s="162"/>
      <c r="X70" s="324"/>
      <c r="Y70" s="324"/>
      <c r="Z70" s="276" t="str">
        <f>IF(AND(V70="",X70=""),"",(V70*X70))</f>
        <v/>
      </c>
      <c r="AA70" s="278"/>
      <c r="AB70" s="278"/>
      <c r="AC70" s="279"/>
    </row>
    <row r="71" spans="1:29" s="35" customFormat="1" ht="24" customHeight="1" thickBot="1">
      <c r="A71" s="661" t="s">
        <v>14</v>
      </c>
      <c r="B71" s="662"/>
      <c r="C71" s="663"/>
      <c r="D71" s="663"/>
      <c r="E71" s="663"/>
      <c r="F71" s="663"/>
      <c r="G71" s="540" t="s">
        <v>15</v>
      </c>
      <c r="H71" s="541"/>
      <c r="I71" s="542"/>
      <c r="J71" s="664" t="str">
        <f>IF($D51="","",VLOOKUP($D51,工事名!$B$2:$E$106,4,FALSE))</f>
        <v/>
      </c>
      <c r="K71" s="664"/>
      <c r="L71" s="665"/>
      <c r="M71" s="34"/>
      <c r="N71" s="163"/>
      <c r="O71" s="160"/>
      <c r="P71" s="321"/>
      <c r="Q71" s="322"/>
      <c r="R71" s="322"/>
      <c r="S71" s="322"/>
      <c r="T71" s="322"/>
      <c r="U71" s="323"/>
      <c r="V71" s="136"/>
      <c r="W71" s="162"/>
      <c r="X71" s="324"/>
      <c r="Y71" s="324"/>
      <c r="Z71" s="276" t="str">
        <f>IF(AND(V71="",X71=""),"",(V71*X71))</f>
        <v/>
      </c>
      <c r="AA71" s="278"/>
      <c r="AB71" s="278"/>
      <c r="AC71" s="279"/>
    </row>
    <row r="72" spans="1:29" s="35" customFormat="1" ht="24" customHeight="1">
      <c r="A72" s="666" t="s">
        <v>16</v>
      </c>
      <c r="B72" s="667"/>
      <c r="C72" s="670"/>
      <c r="D72" s="670"/>
      <c r="E72" s="670"/>
      <c r="F72" s="671"/>
      <c r="G72" s="584" t="s">
        <v>18</v>
      </c>
      <c r="H72" s="584"/>
      <c r="I72" s="584"/>
      <c r="J72" s="584"/>
      <c r="K72" s="584"/>
      <c r="L72" s="585"/>
      <c r="M72" s="34"/>
      <c r="N72" s="163"/>
      <c r="O72" s="160"/>
      <c r="P72" s="321"/>
      <c r="Q72" s="322"/>
      <c r="R72" s="322"/>
      <c r="S72" s="322"/>
      <c r="T72" s="322"/>
      <c r="U72" s="323"/>
      <c r="V72" s="161"/>
      <c r="W72" s="162"/>
      <c r="X72" s="324"/>
      <c r="Y72" s="324"/>
      <c r="Z72" s="276" t="str">
        <f>IF(AND(V72="",X72=""),"",(V72*X72))</f>
        <v/>
      </c>
      <c r="AA72" s="278"/>
      <c r="AB72" s="278"/>
      <c r="AC72" s="279"/>
    </row>
    <row r="73" spans="1:29" s="35" customFormat="1" ht="24" customHeight="1" thickBot="1">
      <c r="A73" s="672" t="s">
        <v>17</v>
      </c>
      <c r="B73" s="673"/>
      <c r="C73" s="674"/>
      <c r="D73" s="674"/>
      <c r="E73" s="674"/>
      <c r="F73" s="675"/>
      <c r="G73" s="541" t="s">
        <v>19</v>
      </c>
      <c r="H73" s="541"/>
      <c r="I73" s="541"/>
      <c r="J73" s="541"/>
      <c r="K73" s="541"/>
      <c r="L73" s="588"/>
      <c r="M73" s="34"/>
      <c r="N73" s="163"/>
      <c r="O73" s="160"/>
      <c r="P73" s="321"/>
      <c r="Q73" s="322"/>
      <c r="R73" s="322"/>
      <c r="S73" s="322"/>
      <c r="T73" s="322"/>
      <c r="U73" s="323"/>
      <c r="V73" s="161"/>
      <c r="W73" s="162"/>
      <c r="X73" s="324"/>
      <c r="Y73" s="324"/>
      <c r="Z73" s="276" t="str">
        <f>IF(AND(V73="",X73=""),"",(V73*X73))</f>
        <v/>
      </c>
      <c r="AA73" s="278"/>
      <c r="AB73" s="278"/>
      <c r="AC73" s="279"/>
    </row>
    <row r="74" spans="1:29" s="35" customFormat="1" ht="12" customHeight="1" thickBo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28"/>
      <c r="O74" s="329"/>
      <c r="P74" s="330"/>
      <c r="Q74" s="331"/>
      <c r="R74" s="331"/>
      <c r="S74" s="331"/>
      <c r="T74" s="331"/>
      <c r="U74" s="332"/>
      <c r="V74" s="336"/>
      <c r="W74" s="337"/>
      <c r="X74" s="311"/>
      <c r="Y74" s="311"/>
      <c r="Z74" s="276" t="str">
        <f>IF(AND(V74="",X74=""),"",(V74*X74))</f>
        <v/>
      </c>
      <c r="AA74" s="278"/>
      <c r="AB74" s="278"/>
      <c r="AC74" s="279"/>
    </row>
    <row r="75" spans="1:29" s="35" customFormat="1" ht="12" customHeight="1">
      <c r="A75" s="576" t="s">
        <v>20</v>
      </c>
      <c r="B75" s="577"/>
      <c r="C75" s="577"/>
      <c r="D75" s="577"/>
      <c r="E75" s="577"/>
      <c r="F75" s="578"/>
      <c r="G75" s="579" t="s">
        <v>21</v>
      </c>
      <c r="H75" s="577"/>
      <c r="I75" s="577"/>
      <c r="J75" s="577"/>
      <c r="K75" s="577"/>
      <c r="L75" s="580"/>
      <c r="M75" s="34"/>
      <c r="N75" s="328"/>
      <c r="O75" s="329"/>
      <c r="P75" s="333"/>
      <c r="Q75" s="334"/>
      <c r="R75" s="334"/>
      <c r="S75" s="334"/>
      <c r="T75" s="334"/>
      <c r="U75" s="335"/>
      <c r="V75" s="336"/>
      <c r="W75" s="337"/>
      <c r="X75" s="311"/>
      <c r="Y75" s="311"/>
      <c r="Z75" s="313"/>
      <c r="AA75" s="314"/>
      <c r="AB75" s="314"/>
      <c r="AC75" s="315"/>
    </row>
    <row r="76" spans="1:29" s="35" customFormat="1" ht="24" customHeight="1">
      <c r="A76" s="36"/>
      <c r="B76" s="37"/>
      <c r="C76" s="37"/>
      <c r="D76" s="37"/>
      <c r="E76" s="37"/>
      <c r="F76" s="38"/>
      <c r="G76" s="37"/>
      <c r="H76" s="37"/>
      <c r="I76" s="37"/>
      <c r="J76" s="37"/>
      <c r="K76" s="37"/>
      <c r="L76" s="39"/>
      <c r="M76" s="34"/>
      <c r="N76" s="163"/>
      <c r="O76" s="160"/>
      <c r="P76" s="321"/>
      <c r="Q76" s="322"/>
      <c r="R76" s="322"/>
      <c r="S76" s="322"/>
      <c r="T76" s="322"/>
      <c r="U76" s="323"/>
      <c r="V76" s="161"/>
      <c r="W76" s="123"/>
      <c r="X76" s="324"/>
      <c r="Y76" s="324"/>
      <c r="Z76" s="325" t="str">
        <f>IF(AND(V76="",X76=""),"",(V76*X76))</f>
        <v/>
      </c>
      <c r="AA76" s="326"/>
      <c r="AB76" s="326"/>
      <c r="AC76" s="327"/>
    </row>
    <row r="77" spans="1:29" s="35" customFormat="1" ht="12" customHeight="1" thickBot="1">
      <c r="A77" s="40"/>
      <c r="B77" s="41"/>
      <c r="C77" s="41"/>
      <c r="D77" s="41"/>
      <c r="E77" s="41"/>
      <c r="F77" s="42"/>
      <c r="G77" s="41"/>
      <c r="H77" s="41"/>
      <c r="I77" s="41"/>
      <c r="J77" s="41"/>
      <c r="K77" s="41"/>
      <c r="L77" s="43"/>
      <c r="M77" s="34"/>
      <c r="N77" s="297"/>
      <c r="O77" s="299"/>
      <c r="P77" s="301" t="s">
        <v>34</v>
      </c>
      <c r="Q77" s="302"/>
      <c r="R77" s="302"/>
      <c r="S77" s="302"/>
      <c r="T77" s="302"/>
      <c r="U77" s="303"/>
      <c r="V77" s="307"/>
      <c r="W77" s="309"/>
      <c r="X77" s="311"/>
      <c r="Y77" s="311"/>
      <c r="Z77" s="276">
        <f>SUM(Z58:AC76)</f>
        <v>0</v>
      </c>
      <c r="AA77" s="277"/>
      <c r="AB77" s="278"/>
      <c r="AC77" s="279"/>
    </row>
    <row r="78" spans="1:29" s="35" customFormat="1" ht="12" customHeight="1" thickBo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298"/>
      <c r="O78" s="300"/>
      <c r="P78" s="304"/>
      <c r="Q78" s="305"/>
      <c r="R78" s="305"/>
      <c r="S78" s="305"/>
      <c r="T78" s="305"/>
      <c r="U78" s="306"/>
      <c r="V78" s="308"/>
      <c r="W78" s="310"/>
      <c r="X78" s="312"/>
      <c r="Y78" s="312"/>
      <c r="Z78" s="280"/>
      <c r="AA78" s="281"/>
      <c r="AB78" s="281"/>
      <c r="AC78" s="282"/>
    </row>
    <row r="79" spans="1:29" s="35" customFormat="1" ht="24" customHeight="1" thickBot="1">
      <c r="A79" s="592" t="s">
        <v>22</v>
      </c>
      <c r="B79" s="559" t="str">
        <f>IF(基本入力!$B$15=0,"",基本入力!$B$15)</f>
        <v>銀行名、支店名を入力してください。</v>
      </c>
      <c r="C79" s="560"/>
      <c r="D79" s="560"/>
      <c r="E79" s="560"/>
      <c r="F79" s="560"/>
      <c r="G79" s="560"/>
      <c r="H79" s="561"/>
      <c r="I79" s="44" t="str">
        <f>基本入力!$B$17</f>
        <v>当座または普通</v>
      </c>
      <c r="J79" s="562" t="str">
        <f>IF(基本入力!$B$19=0,"",基本入力!$B$19)</f>
        <v>口座番号入力</v>
      </c>
      <c r="K79" s="562"/>
      <c r="L79" s="563"/>
      <c r="M79" s="34"/>
      <c r="N79" s="498" t="s">
        <v>3</v>
      </c>
      <c r="O79" s="499"/>
      <c r="P79" s="500"/>
      <c r="Q79" s="501" t="s">
        <v>173</v>
      </c>
      <c r="R79" s="502"/>
      <c r="S79" s="505" t="str">
        <f>IFERROR(ROUND(Z77*Q79,0),"")</f>
        <v/>
      </c>
      <c r="T79" s="506"/>
      <c r="U79" s="564" t="s">
        <v>33</v>
      </c>
      <c r="V79" s="564"/>
      <c r="W79" s="565"/>
      <c r="X79" s="566" t="str">
        <f>IFERROR(Z77+S79,"")</f>
        <v/>
      </c>
      <c r="Y79" s="567"/>
      <c r="Z79" s="567"/>
      <c r="AA79" s="567"/>
      <c r="AB79" s="567"/>
      <c r="AC79" s="568"/>
    </row>
    <row r="80" spans="1:29" s="35" customFormat="1">
      <c r="A80" s="593"/>
      <c r="B80" s="45" t="s">
        <v>36</v>
      </c>
      <c r="C80" s="569" t="str">
        <f>基本入力!$B$23</f>
        <v>口座名を入力してください。</v>
      </c>
      <c r="D80" s="569"/>
      <c r="E80" s="569"/>
      <c r="F80" s="569"/>
      <c r="G80" s="569"/>
      <c r="H80" s="569"/>
      <c r="I80" s="569"/>
      <c r="J80" s="569"/>
      <c r="K80" s="569"/>
      <c r="L80" s="570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46"/>
      <c r="Y80" s="34"/>
      <c r="Z80" s="34"/>
      <c r="AA80" s="34"/>
      <c r="AB80" s="34"/>
      <c r="AC80" s="34"/>
    </row>
    <row r="81" spans="1:41" s="35" customFormat="1" ht="10.8" customHeight="1">
      <c r="A81" s="593"/>
      <c r="B81" s="599" t="s">
        <v>26</v>
      </c>
      <c r="C81" s="601" t="str">
        <f>基本入力!$B$21&amp;"　"&amp;IF(基本入力!$F$21=0,"",基本入力!$F$21)</f>
        <v>御社名を正式名称で入力してください。　</v>
      </c>
      <c r="D81" s="601"/>
      <c r="E81" s="601"/>
      <c r="F81" s="601"/>
      <c r="G81" s="601"/>
      <c r="H81" s="601" t="str">
        <f>IF(基本入力!$E$21=0,"",基本入力!$E$21)</f>
        <v/>
      </c>
      <c r="I81" s="601"/>
      <c r="J81" s="601"/>
      <c r="K81" s="601"/>
      <c r="L81" s="602"/>
      <c r="M81" s="34"/>
      <c r="N81" s="34"/>
      <c r="O81" s="34"/>
      <c r="P81" s="34"/>
      <c r="Q81" s="34"/>
      <c r="R81" s="571"/>
      <c r="S81" s="571"/>
      <c r="T81" s="172" t="s">
        <v>147</v>
      </c>
      <c r="U81" s="172" t="s">
        <v>148</v>
      </c>
      <c r="V81" s="172" t="s">
        <v>148</v>
      </c>
      <c r="W81" s="172" t="s">
        <v>153</v>
      </c>
      <c r="X81" s="172"/>
      <c r="Y81" s="461" t="s">
        <v>150</v>
      </c>
      <c r="Z81" s="462"/>
      <c r="AA81" s="463" t="s">
        <v>151</v>
      </c>
      <c r="AB81" s="464"/>
      <c r="AC81" s="462"/>
    </row>
    <row r="82" spans="1:41" s="35" customFormat="1" ht="6.6" customHeight="1">
      <c r="A82" s="594"/>
      <c r="B82" s="600"/>
      <c r="C82" s="603"/>
      <c r="D82" s="603"/>
      <c r="E82" s="603"/>
      <c r="F82" s="603"/>
      <c r="G82" s="603"/>
      <c r="H82" s="603"/>
      <c r="I82" s="603"/>
      <c r="J82" s="603"/>
      <c r="K82" s="603"/>
      <c r="L82" s="604"/>
      <c r="M82" s="34"/>
      <c r="N82" s="34"/>
      <c r="O82" s="34"/>
      <c r="P82" s="34"/>
      <c r="Q82" s="34"/>
      <c r="R82" s="571"/>
      <c r="S82" s="571"/>
      <c r="T82" s="605"/>
      <c r="U82" s="605"/>
      <c r="V82" s="605"/>
      <c r="W82" s="605"/>
      <c r="X82" s="605"/>
      <c r="Y82" s="608"/>
      <c r="Z82" s="609"/>
      <c r="AA82" s="608"/>
      <c r="AB82" s="614"/>
      <c r="AC82" s="609"/>
    </row>
    <row r="83" spans="1:41" s="35" customForma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571"/>
      <c r="S83" s="571"/>
      <c r="T83" s="606"/>
      <c r="U83" s="606"/>
      <c r="V83" s="606"/>
      <c r="W83" s="606"/>
      <c r="X83" s="606"/>
      <c r="Y83" s="610"/>
      <c r="Z83" s="611"/>
      <c r="AA83" s="610"/>
      <c r="AB83" s="615"/>
      <c r="AC83" s="611"/>
    </row>
    <row r="84" spans="1:41" ht="20.25" customHeight="1">
      <c r="A84" s="47" t="s">
        <v>27</v>
      </c>
      <c r="B84" s="47"/>
      <c r="C84" s="47" t="str">
        <f>IF(Q79=0.08,"消費税率は経過措置適用による","")</f>
        <v/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572"/>
      <c r="S84" s="572"/>
      <c r="T84" s="607"/>
      <c r="U84" s="607"/>
      <c r="V84" s="607"/>
      <c r="W84" s="607"/>
      <c r="X84" s="607"/>
      <c r="Y84" s="612"/>
      <c r="Z84" s="613"/>
      <c r="AA84" s="612"/>
      <c r="AB84" s="616"/>
      <c r="AC84" s="613"/>
    </row>
    <row r="85" spans="1:41" ht="3.6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</row>
    <row r="86" spans="1:41" ht="14.4" customHeight="1">
      <c r="A86" s="509" t="s">
        <v>120</v>
      </c>
      <c r="B86" s="509"/>
      <c r="C86" s="635"/>
      <c r="D86" s="20"/>
      <c r="E86" s="20"/>
      <c r="F86" s="20"/>
      <c r="G86" s="20"/>
      <c r="H86" s="20"/>
      <c r="I86" s="20"/>
      <c r="J86" s="20"/>
      <c r="K86" s="20"/>
      <c r="L86" s="20"/>
      <c r="M86" s="590" t="s">
        <v>4</v>
      </c>
      <c r="N86" s="590"/>
      <c r="O86" s="590"/>
      <c r="P86" s="590"/>
      <c r="Q86" s="590"/>
      <c r="R86" s="590"/>
      <c r="S86" s="590"/>
      <c r="T86" s="590"/>
      <c r="U86" s="20"/>
      <c r="V86" s="20"/>
      <c r="W86" s="21" t="s">
        <v>25</v>
      </c>
      <c r="X86" s="460" t="str">
        <f>IF($D93="","",VLOOKUP($D93,工事名!$B$2:$D$106,3,FALSE))</f>
        <v/>
      </c>
      <c r="Y86" s="460"/>
      <c r="Z86" s="460"/>
      <c r="AA86" s="460"/>
      <c r="AB86" s="460"/>
      <c r="AC86" s="460"/>
    </row>
    <row r="87" spans="1:41" ht="14.4" customHeight="1" thickBo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591" t="s">
        <v>4</v>
      </c>
      <c r="N87" s="591"/>
      <c r="O87" s="591"/>
      <c r="P87" s="591"/>
      <c r="Q87" s="591"/>
      <c r="R87" s="591"/>
      <c r="S87" s="591"/>
      <c r="T87" s="591"/>
      <c r="U87" s="23"/>
      <c r="V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41" ht="13.2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556"/>
      <c r="N88" s="556"/>
      <c r="O88" s="556"/>
      <c r="P88" s="556"/>
      <c r="Q88" s="556"/>
      <c r="R88" s="556"/>
      <c r="S88" s="556"/>
      <c r="T88" s="556"/>
      <c r="U88" s="20"/>
      <c r="V88" s="20"/>
      <c r="W88" s="20"/>
      <c r="X88" s="20"/>
      <c r="Y88" s="20"/>
      <c r="AA88" s="455" t="s">
        <v>75</v>
      </c>
      <c r="AB88" s="455"/>
      <c r="AC88" s="455"/>
    </row>
    <row r="89" spans="1:41" ht="12" customHeight="1">
      <c r="A89" s="587" t="s">
        <v>5</v>
      </c>
      <c r="B89" s="587"/>
      <c r="C89" s="587"/>
      <c r="D89" s="587"/>
      <c r="E89" s="587"/>
      <c r="F89" s="587"/>
      <c r="G89" s="587"/>
      <c r="H89" s="587"/>
      <c r="I89" s="587"/>
      <c r="J89" s="587"/>
      <c r="K89" s="587"/>
      <c r="L89" s="587"/>
      <c r="M89" s="556"/>
      <c r="N89" s="556"/>
      <c r="O89" s="556"/>
      <c r="P89" s="556"/>
      <c r="Q89" s="556"/>
      <c r="R89" s="556"/>
      <c r="S89" s="556"/>
      <c r="T89" s="556"/>
      <c r="U89" s="507" t="s">
        <v>37</v>
      </c>
      <c r="V89" s="656" t="str">
        <f>IF(基本入力!$B$3=0,"",基本入力!$B$3)</f>
        <v>住所を入力してください。</v>
      </c>
      <c r="W89" s="656"/>
      <c r="X89" s="656"/>
      <c r="Y89" s="656"/>
      <c r="Z89" s="656"/>
      <c r="AA89" s="656"/>
      <c r="AB89" s="166"/>
      <c r="AC89" s="24"/>
    </row>
    <row r="90" spans="1:41" ht="12" customHeight="1">
      <c r="A90" s="587"/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20"/>
      <c r="N90" s="20"/>
      <c r="O90" s="20"/>
      <c r="P90" s="20"/>
      <c r="Q90" s="20"/>
      <c r="R90" s="20"/>
      <c r="S90" s="20"/>
      <c r="T90" s="20"/>
      <c r="U90" s="508"/>
      <c r="V90" s="632"/>
      <c r="W90" s="632"/>
      <c r="X90" s="632"/>
      <c r="Y90" s="632"/>
      <c r="Z90" s="632"/>
      <c r="AA90" s="632"/>
      <c r="AB90" s="152"/>
      <c r="AC90" s="25"/>
    </row>
    <row r="91" spans="1:41" ht="12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508" t="s">
        <v>38</v>
      </c>
      <c r="V91" s="496" t="str">
        <f>IF(基本入力!$B$5=0,"",基本入力!$B$5)</f>
        <v>御社名を正式名称で入力してください。</v>
      </c>
      <c r="W91" s="496"/>
      <c r="X91" s="496"/>
      <c r="Y91" s="496"/>
      <c r="Z91" s="496"/>
      <c r="AA91" s="496"/>
      <c r="AB91" s="496"/>
      <c r="AC91" s="26"/>
    </row>
    <row r="92" spans="1:41" ht="12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508"/>
      <c r="V92" s="496"/>
      <c r="W92" s="496"/>
      <c r="X92" s="496"/>
      <c r="Y92" s="496"/>
      <c r="Z92" s="496"/>
      <c r="AA92" s="496"/>
      <c r="AB92" s="496"/>
      <c r="AC92" s="26"/>
    </row>
    <row r="93" spans="1:41" ht="12" customHeight="1">
      <c r="A93" s="20"/>
      <c r="B93" s="595" t="s">
        <v>0</v>
      </c>
      <c r="C93" s="595"/>
      <c r="D93" s="633"/>
      <c r="E93" s="633"/>
      <c r="F93" s="633"/>
      <c r="G93" s="633"/>
      <c r="H93" s="633"/>
      <c r="I93" s="595" t="s">
        <v>7</v>
      </c>
      <c r="J93" s="20"/>
      <c r="K93" s="20"/>
      <c r="L93" s="20"/>
      <c r="M93" s="20"/>
      <c r="N93" s="20"/>
      <c r="O93" s="20"/>
      <c r="P93" s="20"/>
      <c r="Q93" s="450" t="str">
        <f>IF(基本入力!$B$13=0,"",基本入力!$B$13)</f>
        <v>000000</v>
      </c>
      <c r="R93" s="450"/>
      <c r="T93" s="52"/>
      <c r="U93" s="508"/>
      <c r="V93" s="496"/>
      <c r="W93" s="496"/>
      <c r="X93" s="496"/>
      <c r="Y93" s="496"/>
      <c r="Z93" s="496"/>
      <c r="AA93" s="496"/>
      <c r="AB93" s="496"/>
      <c r="AC93" s="26"/>
    </row>
    <row r="94" spans="1:41" ht="12" customHeight="1" thickBot="1">
      <c r="A94" s="20"/>
      <c r="B94" s="596">
        <v>26009</v>
      </c>
      <c r="C94" s="596"/>
      <c r="D94" s="634"/>
      <c r="E94" s="634"/>
      <c r="F94" s="634"/>
      <c r="G94" s="634"/>
      <c r="H94" s="634"/>
      <c r="I94" s="596"/>
      <c r="J94" s="20"/>
      <c r="K94" s="20"/>
      <c r="L94" s="20"/>
      <c r="M94" s="20"/>
      <c r="N94" s="20"/>
      <c r="O94" s="20"/>
      <c r="P94" s="157" t="s">
        <v>140</v>
      </c>
      <c r="Q94" s="451"/>
      <c r="R94" s="451"/>
      <c r="T94" s="52"/>
      <c r="U94" s="151"/>
      <c r="V94" s="485" t="str">
        <f>IF(基本入力!$B$7=0,"",基本入力!$B$7)</f>
        <v>御社の代表取締役社長を入力してください。</v>
      </c>
      <c r="W94" s="485"/>
      <c r="X94" s="485"/>
      <c r="Y94" s="485"/>
      <c r="Z94" s="485"/>
      <c r="AA94" s="485"/>
      <c r="AB94" s="156"/>
      <c r="AC94" s="28"/>
    </row>
    <row r="95" spans="1:41" ht="12" customHeight="1">
      <c r="A95" s="20"/>
      <c r="B95" s="29"/>
      <c r="C95" s="29"/>
      <c r="D95" s="29"/>
      <c r="E95" s="153"/>
      <c r="F95" s="153"/>
      <c r="G95" s="153"/>
      <c r="H95" s="153"/>
      <c r="I95" s="29"/>
      <c r="J95" s="20"/>
      <c r="K95" s="20"/>
      <c r="L95" s="20"/>
      <c r="M95" s="20"/>
      <c r="N95" s="20"/>
      <c r="O95" s="20"/>
      <c r="P95" s="20"/>
      <c r="Q95" s="20"/>
      <c r="R95" s="20"/>
      <c r="T95" s="20"/>
      <c r="U95" s="151"/>
      <c r="V95" s="485"/>
      <c r="W95" s="485"/>
      <c r="X95" s="485"/>
      <c r="Y95" s="485"/>
      <c r="Z95" s="485"/>
      <c r="AA95" s="485"/>
      <c r="AB95" s="156"/>
      <c r="AC95" s="28"/>
    </row>
    <row r="96" spans="1:41" ht="12" customHeight="1">
      <c r="A96" s="20"/>
      <c r="B96" s="595" t="s">
        <v>6</v>
      </c>
      <c r="C96" s="595"/>
      <c r="D96" s="597" t="str">
        <f>IF($D93="","",VLOOKUP($D93,工事名!$B$2:$C$106,2,FALSE))</f>
        <v/>
      </c>
      <c r="E96" s="597"/>
      <c r="F96" s="597"/>
      <c r="G96" s="597"/>
      <c r="H96" s="597"/>
      <c r="I96" s="597"/>
      <c r="J96" s="597"/>
      <c r="K96" s="597"/>
      <c r="L96" s="597"/>
      <c r="M96" s="597"/>
      <c r="N96" s="597"/>
      <c r="O96" s="597"/>
      <c r="P96" s="597"/>
      <c r="Q96" s="597"/>
      <c r="R96" s="597"/>
      <c r="S96" s="597"/>
      <c r="T96" s="20"/>
      <c r="U96" s="490" t="s">
        <v>23</v>
      </c>
      <c r="V96" s="492" t="str">
        <f>IF(基本入力!$B$9=0,"",基本入力!$B$9)</f>
        <v>電話番号入力</v>
      </c>
      <c r="W96" s="492"/>
      <c r="X96" s="494" t="s">
        <v>24</v>
      </c>
      <c r="Y96" s="492" t="str">
        <f>IF(基本入力!$B$11=0,"",基本入力!$B$11)</f>
        <v>FAX番号入力</v>
      </c>
      <c r="Z96" s="492"/>
      <c r="AA96" s="492"/>
      <c r="AB96" s="492"/>
      <c r="AC96" s="154"/>
    </row>
    <row r="97" spans="1:29" ht="12" customHeight="1" thickBot="1">
      <c r="A97" s="20"/>
      <c r="B97" s="596"/>
      <c r="C97" s="596"/>
      <c r="D97" s="598"/>
      <c r="E97" s="598"/>
      <c r="F97" s="598"/>
      <c r="G97" s="598"/>
      <c r="H97" s="598"/>
      <c r="I97" s="598"/>
      <c r="J97" s="598"/>
      <c r="K97" s="598"/>
      <c r="L97" s="598"/>
      <c r="M97" s="598"/>
      <c r="N97" s="598"/>
      <c r="O97" s="598"/>
      <c r="P97" s="598"/>
      <c r="Q97" s="598"/>
      <c r="R97" s="598"/>
      <c r="S97" s="598"/>
      <c r="T97" s="20"/>
      <c r="U97" s="491"/>
      <c r="V97" s="493"/>
      <c r="W97" s="493"/>
      <c r="X97" s="495"/>
      <c r="Y97" s="493"/>
      <c r="Z97" s="493"/>
      <c r="AA97" s="493"/>
      <c r="AB97" s="493"/>
      <c r="AC97" s="155"/>
    </row>
    <row r="98" spans="1:29" ht="12" customHeight="1" thickBo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ht="12" customHeight="1">
      <c r="A99" s="636" t="s">
        <v>9</v>
      </c>
      <c r="B99" s="637"/>
      <c r="C99" s="637"/>
      <c r="D99" s="637"/>
      <c r="E99" s="637"/>
      <c r="F99" s="620" t="str">
        <f>IF($D93="","",VLOOKUP($D93,工事名!$B$2:$G$106,6,FALSE))</f>
        <v/>
      </c>
      <c r="G99" s="621"/>
      <c r="H99" s="621"/>
      <c r="I99" s="621"/>
      <c r="J99" s="621"/>
      <c r="K99" s="621"/>
      <c r="L99" s="622"/>
      <c r="M99" s="31"/>
      <c r="N99" s="657" t="s">
        <v>28</v>
      </c>
      <c r="O99" s="658"/>
      <c r="P99" s="628" t="s">
        <v>30</v>
      </c>
      <c r="Q99" s="629"/>
      <c r="R99" s="629"/>
      <c r="S99" s="629"/>
      <c r="T99" s="629"/>
      <c r="U99" s="630"/>
      <c r="V99" s="158" t="s">
        <v>2</v>
      </c>
      <c r="W99" s="158" t="s">
        <v>29</v>
      </c>
      <c r="X99" s="659" t="s">
        <v>31</v>
      </c>
      <c r="Y99" s="659"/>
      <c r="Z99" s="659" t="s">
        <v>32</v>
      </c>
      <c r="AA99" s="579"/>
      <c r="AB99" s="579"/>
      <c r="AC99" s="660"/>
    </row>
    <row r="100" spans="1:29" ht="12" customHeight="1">
      <c r="A100" s="638"/>
      <c r="B100" s="639"/>
      <c r="C100" s="639"/>
      <c r="D100" s="639"/>
      <c r="E100" s="639"/>
      <c r="F100" s="534"/>
      <c r="G100" s="535"/>
      <c r="H100" s="535"/>
      <c r="I100" s="535"/>
      <c r="J100" s="535"/>
      <c r="K100" s="535"/>
      <c r="L100" s="536"/>
      <c r="M100" s="31"/>
      <c r="N100" s="328"/>
      <c r="O100" s="329"/>
      <c r="P100" s="330"/>
      <c r="Q100" s="331"/>
      <c r="R100" s="331"/>
      <c r="S100" s="331"/>
      <c r="T100" s="331"/>
      <c r="U100" s="332"/>
      <c r="V100" s="336"/>
      <c r="W100" s="337"/>
      <c r="X100" s="311"/>
      <c r="Y100" s="311"/>
      <c r="Z100" s="276">
        <f>V100*X100</f>
        <v>0</v>
      </c>
      <c r="AA100" s="278"/>
      <c r="AB100" s="278"/>
      <c r="AC100" s="279"/>
    </row>
    <row r="101" spans="1:29" ht="12" customHeight="1">
      <c r="A101" s="638"/>
      <c r="B101" s="639"/>
      <c r="C101" s="639"/>
      <c r="D101" s="639"/>
      <c r="E101" s="639"/>
      <c r="F101" s="623"/>
      <c r="G101" s="624"/>
      <c r="H101" s="624"/>
      <c r="I101" s="624"/>
      <c r="J101" s="624"/>
      <c r="K101" s="624"/>
      <c r="L101" s="625"/>
      <c r="M101" s="31"/>
      <c r="N101" s="328"/>
      <c r="O101" s="329"/>
      <c r="P101" s="333"/>
      <c r="Q101" s="334"/>
      <c r="R101" s="334"/>
      <c r="S101" s="334"/>
      <c r="T101" s="334"/>
      <c r="U101" s="335"/>
      <c r="V101" s="336"/>
      <c r="W101" s="309"/>
      <c r="X101" s="311"/>
      <c r="Y101" s="311"/>
      <c r="Z101" s="313"/>
      <c r="AA101" s="314"/>
      <c r="AB101" s="314"/>
      <c r="AC101" s="315"/>
    </row>
    <row r="102" spans="1:29" ht="12" customHeight="1">
      <c r="A102" s="638" t="s">
        <v>8</v>
      </c>
      <c r="B102" s="639"/>
      <c r="C102" s="639"/>
      <c r="D102" s="639"/>
      <c r="E102" s="639"/>
      <c r="F102" s="652" t="str">
        <f>IF($D93="","",VLOOKUP($D93,工事名!$B$2:$H$106,7,FALSE))</f>
        <v/>
      </c>
      <c r="G102" s="652"/>
      <c r="H102" s="652"/>
      <c r="I102" s="652"/>
      <c r="J102" s="652"/>
      <c r="K102" s="652"/>
      <c r="L102" s="653"/>
      <c r="M102" s="20"/>
      <c r="N102" s="328"/>
      <c r="O102" s="329"/>
      <c r="P102" s="330"/>
      <c r="Q102" s="331"/>
      <c r="R102" s="331"/>
      <c r="S102" s="331"/>
      <c r="T102" s="331"/>
      <c r="U102" s="332"/>
      <c r="V102" s="336"/>
      <c r="W102" s="309"/>
      <c r="X102" s="311"/>
      <c r="Y102" s="311"/>
      <c r="Z102" s="276">
        <f>V102*X102</f>
        <v>0</v>
      </c>
      <c r="AA102" s="278"/>
      <c r="AB102" s="278"/>
      <c r="AC102" s="279"/>
    </row>
    <row r="103" spans="1:29" ht="12" customHeight="1">
      <c r="A103" s="638"/>
      <c r="B103" s="639"/>
      <c r="C103" s="639"/>
      <c r="D103" s="639"/>
      <c r="E103" s="639"/>
      <c r="F103" s="652"/>
      <c r="G103" s="652"/>
      <c r="H103" s="652"/>
      <c r="I103" s="652"/>
      <c r="J103" s="652"/>
      <c r="K103" s="652"/>
      <c r="L103" s="653"/>
      <c r="M103" s="20"/>
      <c r="N103" s="328"/>
      <c r="O103" s="329"/>
      <c r="P103" s="333"/>
      <c r="Q103" s="334"/>
      <c r="R103" s="334"/>
      <c r="S103" s="334"/>
      <c r="T103" s="334"/>
      <c r="U103" s="335"/>
      <c r="V103" s="336"/>
      <c r="W103" s="309"/>
      <c r="X103" s="311"/>
      <c r="Y103" s="311"/>
      <c r="Z103" s="313"/>
      <c r="AA103" s="314"/>
      <c r="AB103" s="314"/>
      <c r="AC103" s="315"/>
    </row>
    <row r="104" spans="1:29" ht="12" customHeight="1" thickBot="1">
      <c r="A104" s="650"/>
      <c r="B104" s="651"/>
      <c r="C104" s="651"/>
      <c r="D104" s="651"/>
      <c r="E104" s="651"/>
      <c r="F104" s="654"/>
      <c r="G104" s="654"/>
      <c r="H104" s="654"/>
      <c r="I104" s="654"/>
      <c r="J104" s="654"/>
      <c r="K104" s="654"/>
      <c r="L104" s="655"/>
      <c r="M104" s="20"/>
      <c r="N104" s="362"/>
      <c r="O104" s="329"/>
      <c r="P104" s="330"/>
      <c r="Q104" s="331"/>
      <c r="R104" s="331"/>
      <c r="S104" s="331"/>
      <c r="T104" s="331"/>
      <c r="U104" s="332"/>
      <c r="V104" s="336"/>
      <c r="W104" s="309"/>
      <c r="X104" s="311"/>
      <c r="Y104" s="311"/>
      <c r="Z104" s="276">
        <f>V104*X104</f>
        <v>0</v>
      </c>
      <c r="AA104" s="278"/>
      <c r="AB104" s="278"/>
      <c r="AC104" s="279"/>
    </row>
    <row r="105" spans="1:29" ht="12" customHeight="1">
      <c r="A105" s="636" t="s">
        <v>10</v>
      </c>
      <c r="B105" s="637"/>
      <c r="C105" s="637"/>
      <c r="D105" s="637"/>
      <c r="E105" s="637"/>
      <c r="F105" s="546" t="str">
        <f>X121</f>
        <v/>
      </c>
      <c r="G105" s="547"/>
      <c r="H105" s="547"/>
      <c r="I105" s="547"/>
      <c r="J105" s="547"/>
      <c r="K105" s="547"/>
      <c r="L105" s="548"/>
      <c r="M105" s="20"/>
      <c r="N105" s="363"/>
      <c r="O105" s="329"/>
      <c r="P105" s="333"/>
      <c r="Q105" s="334"/>
      <c r="R105" s="334"/>
      <c r="S105" s="334"/>
      <c r="T105" s="334"/>
      <c r="U105" s="335"/>
      <c r="V105" s="336"/>
      <c r="W105" s="309"/>
      <c r="X105" s="311"/>
      <c r="Y105" s="311"/>
      <c r="Z105" s="313"/>
      <c r="AA105" s="314"/>
      <c r="AB105" s="314"/>
      <c r="AC105" s="315"/>
    </row>
    <row r="106" spans="1:29" ht="12" customHeight="1">
      <c r="A106" s="638"/>
      <c r="B106" s="639"/>
      <c r="C106" s="639"/>
      <c r="D106" s="639"/>
      <c r="E106" s="639"/>
      <c r="F106" s="549"/>
      <c r="G106" s="550"/>
      <c r="H106" s="550"/>
      <c r="I106" s="550"/>
      <c r="J106" s="550"/>
      <c r="K106" s="550"/>
      <c r="L106" s="551"/>
      <c r="M106" s="20"/>
      <c r="N106" s="362"/>
      <c r="O106" s="329"/>
      <c r="P106" s="330"/>
      <c r="Q106" s="331"/>
      <c r="R106" s="331"/>
      <c r="S106" s="331"/>
      <c r="T106" s="331"/>
      <c r="U106" s="332"/>
      <c r="V106" s="336"/>
      <c r="W106" s="309"/>
      <c r="X106" s="311"/>
      <c r="Y106" s="311"/>
      <c r="Z106" s="276">
        <f>V106*X106</f>
        <v>0</v>
      </c>
      <c r="AA106" s="278"/>
      <c r="AB106" s="278"/>
      <c r="AC106" s="279"/>
    </row>
    <row r="107" spans="1:29" ht="12" customHeight="1" thickBot="1">
      <c r="A107" s="640"/>
      <c r="B107" s="641"/>
      <c r="C107" s="641"/>
      <c r="D107" s="641"/>
      <c r="E107" s="641"/>
      <c r="F107" s="552"/>
      <c r="G107" s="553"/>
      <c r="H107" s="553"/>
      <c r="I107" s="553"/>
      <c r="J107" s="553"/>
      <c r="K107" s="553"/>
      <c r="L107" s="554"/>
      <c r="M107" s="20"/>
      <c r="N107" s="363"/>
      <c r="O107" s="329"/>
      <c r="P107" s="333"/>
      <c r="Q107" s="334"/>
      <c r="R107" s="334"/>
      <c r="S107" s="334"/>
      <c r="T107" s="334"/>
      <c r="U107" s="335"/>
      <c r="V107" s="336"/>
      <c r="W107" s="309"/>
      <c r="X107" s="311"/>
      <c r="Y107" s="311"/>
      <c r="Z107" s="313"/>
      <c r="AA107" s="314"/>
      <c r="AB107" s="314"/>
      <c r="AC107" s="315"/>
    </row>
    <row r="108" spans="1:29" ht="12" customHeight="1">
      <c r="A108" s="642" t="s">
        <v>11</v>
      </c>
      <c r="B108" s="643"/>
      <c r="C108" s="643"/>
      <c r="D108" s="643"/>
      <c r="E108" s="643"/>
      <c r="F108" s="644" t="str">
        <f>IFERROR(SUM(F99-(F102+F105)),"")</f>
        <v/>
      </c>
      <c r="G108" s="644"/>
      <c r="H108" s="644"/>
      <c r="I108" s="644"/>
      <c r="J108" s="644"/>
      <c r="K108" s="644"/>
      <c r="L108" s="645"/>
      <c r="M108" s="20"/>
      <c r="N108" s="362"/>
      <c r="O108" s="329"/>
      <c r="P108" s="330"/>
      <c r="Q108" s="331"/>
      <c r="R108" s="331"/>
      <c r="S108" s="331"/>
      <c r="T108" s="331"/>
      <c r="U108" s="332"/>
      <c r="V108" s="336"/>
      <c r="W108" s="309"/>
      <c r="X108" s="311"/>
      <c r="Y108" s="311"/>
      <c r="Z108" s="276">
        <f>V108*X108</f>
        <v>0</v>
      </c>
      <c r="AA108" s="278"/>
      <c r="AB108" s="278"/>
      <c r="AC108" s="279"/>
    </row>
    <row r="109" spans="1:29" ht="12" customHeight="1">
      <c r="A109" s="638"/>
      <c r="B109" s="639"/>
      <c r="C109" s="639"/>
      <c r="D109" s="639"/>
      <c r="E109" s="639"/>
      <c r="F109" s="646"/>
      <c r="G109" s="646"/>
      <c r="H109" s="646"/>
      <c r="I109" s="646"/>
      <c r="J109" s="646"/>
      <c r="K109" s="646"/>
      <c r="L109" s="647"/>
      <c r="M109" s="20"/>
      <c r="N109" s="363"/>
      <c r="O109" s="329"/>
      <c r="P109" s="333"/>
      <c r="Q109" s="334"/>
      <c r="R109" s="334"/>
      <c r="S109" s="334"/>
      <c r="T109" s="334"/>
      <c r="U109" s="335"/>
      <c r="V109" s="336"/>
      <c r="W109" s="309"/>
      <c r="X109" s="311"/>
      <c r="Y109" s="311"/>
      <c r="Z109" s="313"/>
      <c r="AA109" s="314"/>
      <c r="AB109" s="314"/>
      <c r="AC109" s="315"/>
    </row>
    <row r="110" spans="1:29" ht="12" customHeight="1" thickBot="1">
      <c r="A110" s="640"/>
      <c r="B110" s="641"/>
      <c r="C110" s="641"/>
      <c r="D110" s="641"/>
      <c r="E110" s="641"/>
      <c r="F110" s="648"/>
      <c r="G110" s="648"/>
      <c r="H110" s="648"/>
      <c r="I110" s="648"/>
      <c r="J110" s="648"/>
      <c r="K110" s="648"/>
      <c r="L110" s="649"/>
      <c r="M110" s="20"/>
      <c r="N110" s="362"/>
      <c r="O110" s="329"/>
      <c r="P110" s="330"/>
      <c r="Q110" s="331"/>
      <c r="R110" s="331"/>
      <c r="S110" s="331"/>
      <c r="T110" s="331"/>
      <c r="U110" s="332"/>
      <c r="V110" s="336"/>
      <c r="W110" s="309"/>
      <c r="X110" s="311"/>
      <c r="Y110" s="311"/>
      <c r="Z110" s="276">
        <f>V110*X110</f>
        <v>0</v>
      </c>
      <c r="AA110" s="278"/>
      <c r="AB110" s="278"/>
      <c r="AC110" s="279"/>
    </row>
    <row r="111" spans="1:29" ht="12" customHeight="1" thickBo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363"/>
      <c r="O111" s="329"/>
      <c r="P111" s="333"/>
      <c r="Q111" s="334"/>
      <c r="R111" s="334"/>
      <c r="S111" s="334"/>
      <c r="T111" s="334"/>
      <c r="U111" s="335"/>
      <c r="V111" s="336"/>
      <c r="W111" s="309"/>
      <c r="X111" s="311"/>
      <c r="Y111" s="311"/>
      <c r="Z111" s="313"/>
      <c r="AA111" s="314"/>
      <c r="AB111" s="314"/>
      <c r="AC111" s="315"/>
    </row>
    <row r="112" spans="1:29" s="35" customFormat="1" ht="24" customHeight="1">
      <c r="A112" s="666" t="s">
        <v>12</v>
      </c>
      <c r="B112" s="667"/>
      <c r="C112" s="668" t="s">
        <v>152</v>
      </c>
      <c r="D112" s="668"/>
      <c r="E112" s="668"/>
      <c r="F112" s="668"/>
      <c r="G112" s="668"/>
      <c r="H112" s="668"/>
      <c r="I112" s="669" t="s">
        <v>13</v>
      </c>
      <c r="J112" s="669"/>
      <c r="K112" s="51" t="str">
        <f>IF($D93="","",VLOOKUP($D93,工事名!$B$2:$F$106,5,FALSE))</f>
        <v/>
      </c>
      <c r="L112" s="159" t="s">
        <v>35</v>
      </c>
      <c r="M112" s="34"/>
      <c r="N112" s="163"/>
      <c r="O112" s="160"/>
      <c r="P112" s="321"/>
      <c r="Q112" s="322"/>
      <c r="R112" s="322"/>
      <c r="S112" s="322"/>
      <c r="T112" s="322"/>
      <c r="U112" s="323"/>
      <c r="V112" s="161"/>
      <c r="W112" s="162"/>
      <c r="X112" s="324"/>
      <c r="Y112" s="324"/>
      <c r="Z112" s="360">
        <f>V112*X112</f>
        <v>0</v>
      </c>
      <c r="AA112" s="458"/>
      <c r="AB112" s="458"/>
      <c r="AC112" s="459"/>
    </row>
    <row r="113" spans="1:29" s="35" customFormat="1" ht="24" customHeight="1" thickBot="1">
      <c r="A113" s="661" t="s">
        <v>14</v>
      </c>
      <c r="B113" s="662"/>
      <c r="C113" s="663"/>
      <c r="D113" s="663"/>
      <c r="E113" s="663"/>
      <c r="F113" s="663"/>
      <c r="G113" s="540" t="s">
        <v>15</v>
      </c>
      <c r="H113" s="541"/>
      <c r="I113" s="542"/>
      <c r="J113" s="664" t="str">
        <f>IF($D93="","",VLOOKUP($D93,工事名!$B$2:$E$106,4,FALSE))</f>
        <v/>
      </c>
      <c r="K113" s="664"/>
      <c r="L113" s="665"/>
      <c r="M113" s="34"/>
      <c r="N113" s="163"/>
      <c r="O113" s="160"/>
      <c r="P113" s="321"/>
      <c r="Q113" s="322"/>
      <c r="R113" s="322"/>
      <c r="S113" s="322"/>
      <c r="T113" s="322"/>
      <c r="U113" s="323"/>
      <c r="V113" s="136"/>
      <c r="W113" s="162"/>
      <c r="X113" s="324"/>
      <c r="Y113" s="324"/>
      <c r="Z113" s="360">
        <f>V113*X113</f>
        <v>0</v>
      </c>
      <c r="AA113" s="458"/>
      <c r="AB113" s="458"/>
      <c r="AC113" s="459"/>
    </row>
    <row r="114" spans="1:29" s="35" customFormat="1" ht="24" customHeight="1">
      <c r="A114" s="666" t="s">
        <v>16</v>
      </c>
      <c r="B114" s="667"/>
      <c r="C114" s="670"/>
      <c r="D114" s="670"/>
      <c r="E114" s="670"/>
      <c r="F114" s="671"/>
      <c r="G114" s="584" t="s">
        <v>18</v>
      </c>
      <c r="H114" s="584"/>
      <c r="I114" s="584"/>
      <c r="J114" s="584"/>
      <c r="K114" s="584"/>
      <c r="L114" s="585"/>
      <c r="M114" s="34"/>
      <c r="N114" s="163"/>
      <c r="O114" s="160"/>
      <c r="P114" s="321"/>
      <c r="Q114" s="322"/>
      <c r="R114" s="322"/>
      <c r="S114" s="322"/>
      <c r="T114" s="322"/>
      <c r="U114" s="323"/>
      <c r="V114" s="161"/>
      <c r="W114" s="162"/>
      <c r="X114" s="324"/>
      <c r="Y114" s="324"/>
      <c r="Z114" s="360">
        <f>V114*X114</f>
        <v>0</v>
      </c>
      <c r="AA114" s="458"/>
      <c r="AB114" s="458"/>
      <c r="AC114" s="459"/>
    </row>
    <row r="115" spans="1:29" s="35" customFormat="1" ht="24" customHeight="1" thickBot="1">
      <c r="A115" s="672" t="s">
        <v>17</v>
      </c>
      <c r="B115" s="673"/>
      <c r="C115" s="674"/>
      <c r="D115" s="674"/>
      <c r="E115" s="674"/>
      <c r="F115" s="675"/>
      <c r="G115" s="541" t="s">
        <v>19</v>
      </c>
      <c r="H115" s="541"/>
      <c r="I115" s="541"/>
      <c r="J115" s="541"/>
      <c r="K115" s="541"/>
      <c r="L115" s="588"/>
      <c r="M115" s="34"/>
      <c r="N115" s="163"/>
      <c r="O115" s="160"/>
      <c r="P115" s="321"/>
      <c r="Q115" s="322"/>
      <c r="R115" s="322"/>
      <c r="S115" s="322"/>
      <c r="T115" s="322"/>
      <c r="U115" s="323"/>
      <c r="V115" s="161"/>
      <c r="W115" s="162"/>
      <c r="X115" s="324"/>
      <c r="Y115" s="324"/>
      <c r="Z115" s="360">
        <f>V115*X115</f>
        <v>0</v>
      </c>
      <c r="AA115" s="458"/>
      <c r="AB115" s="458"/>
      <c r="AC115" s="459"/>
    </row>
    <row r="116" spans="1:29" s="35" customFormat="1" ht="12" customHeight="1" thickBo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28"/>
      <c r="O116" s="329"/>
      <c r="P116" s="330"/>
      <c r="Q116" s="331"/>
      <c r="R116" s="331"/>
      <c r="S116" s="331"/>
      <c r="T116" s="331"/>
      <c r="U116" s="332"/>
      <c r="V116" s="336"/>
      <c r="W116" s="337"/>
      <c r="X116" s="311"/>
      <c r="Y116" s="311"/>
      <c r="Z116" s="276">
        <f>V116*X116</f>
        <v>0</v>
      </c>
      <c r="AA116" s="278"/>
      <c r="AB116" s="278"/>
      <c r="AC116" s="279"/>
    </row>
    <row r="117" spans="1:29" s="35" customFormat="1" ht="12" customHeight="1">
      <c r="A117" s="576" t="s">
        <v>20</v>
      </c>
      <c r="B117" s="577"/>
      <c r="C117" s="577"/>
      <c r="D117" s="577"/>
      <c r="E117" s="577"/>
      <c r="F117" s="578"/>
      <c r="G117" s="579" t="s">
        <v>21</v>
      </c>
      <c r="H117" s="577"/>
      <c r="I117" s="577"/>
      <c r="J117" s="577"/>
      <c r="K117" s="577"/>
      <c r="L117" s="580"/>
      <c r="M117" s="34"/>
      <c r="N117" s="328"/>
      <c r="O117" s="329"/>
      <c r="P117" s="333"/>
      <c r="Q117" s="334"/>
      <c r="R117" s="334"/>
      <c r="S117" s="334"/>
      <c r="T117" s="334"/>
      <c r="U117" s="335"/>
      <c r="V117" s="336"/>
      <c r="W117" s="337"/>
      <c r="X117" s="311"/>
      <c r="Y117" s="311"/>
      <c r="Z117" s="313"/>
      <c r="AA117" s="314"/>
      <c r="AB117" s="314"/>
      <c r="AC117" s="315"/>
    </row>
    <row r="118" spans="1:29" s="35" customFormat="1" ht="24" customHeight="1">
      <c r="A118" s="36"/>
      <c r="B118" s="37"/>
      <c r="C118" s="37"/>
      <c r="D118" s="37"/>
      <c r="E118" s="37"/>
      <c r="F118" s="38"/>
      <c r="G118" s="37"/>
      <c r="H118" s="37"/>
      <c r="I118" s="37"/>
      <c r="J118" s="37"/>
      <c r="K118" s="37"/>
      <c r="L118" s="39"/>
      <c r="M118" s="34"/>
      <c r="N118" s="163"/>
      <c r="O118" s="160"/>
      <c r="P118" s="321"/>
      <c r="Q118" s="322"/>
      <c r="R118" s="322"/>
      <c r="S118" s="322"/>
      <c r="T118" s="322"/>
      <c r="U118" s="323"/>
      <c r="V118" s="161"/>
      <c r="W118" s="123"/>
      <c r="X118" s="324"/>
      <c r="Y118" s="324"/>
      <c r="Z118" s="326">
        <f>V118*X118</f>
        <v>0</v>
      </c>
      <c r="AA118" s="479"/>
      <c r="AB118" s="479"/>
      <c r="AC118" s="480"/>
    </row>
    <row r="119" spans="1:29" s="35" customFormat="1" ht="12" customHeight="1" thickBot="1">
      <c r="A119" s="40"/>
      <c r="B119" s="41"/>
      <c r="C119" s="41"/>
      <c r="D119" s="41"/>
      <c r="E119" s="41"/>
      <c r="F119" s="42"/>
      <c r="G119" s="41"/>
      <c r="H119" s="41"/>
      <c r="I119" s="41"/>
      <c r="J119" s="41"/>
      <c r="K119" s="41"/>
      <c r="L119" s="43"/>
      <c r="M119" s="34"/>
      <c r="N119" s="297"/>
      <c r="O119" s="299"/>
      <c r="P119" s="301" t="s">
        <v>34</v>
      </c>
      <c r="Q119" s="302"/>
      <c r="R119" s="302"/>
      <c r="S119" s="302"/>
      <c r="T119" s="302"/>
      <c r="U119" s="303"/>
      <c r="V119" s="307"/>
      <c r="W119" s="309"/>
      <c r="X119" s="311"/>
      <c r="Y119" s="311"/>
      <c r="Z119" s="276">
        <f>SUM(Z100:AC118)</f>
        <v>0</v>
      </c>
      <c r="AA119" s="277"/>
      <c r="AB119" s="278"/>
      <c r="AC119" s="279"/>
    </row>
    <row r="120" spans="1:29" s="35" customFormat="1" ht="12" customHeight="1" thickBo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98"/>
      <c r="O120" s="300"/>
      <c r="P120" s="304"/>
      <c r="Q120" s="305"/>
      <c r="R120" s="305"/>
      <c r="S120" s="305"/>
      <c r="T120" s="305"/>
      <c r="U120" s="306"/>
      <c r="V120" s="308"/>
      <c r="W120" s="310"/>
      <c r="X120" s="312"/>
      <c r="Y120" s="312"/>
      <c r="Z120" s="280"/>
      <c r="AA120" s="281"/>
      <c r="AB120" s="281"/>
      <c r="AC120" s="282"/>
    </row>
    <row r="121" spans="1:29" s="35" customFormat="1" ht="24" customHeight="1" thickBot="1">
      <c r="A121" s="592" t="s">
        <v>22</v>
      </c>
      <c r="B121" s="559" t="str">
        <f>IF(基本入力!$B$15=0,"",基本入力!$B$15)</f>
        <v>銀行名、支店名を入力してください。</v>
      </c>
      <c r="C121" s="560"/>
      <c r="D121" s="560"/>
      <c r="E121" s="560"/>
      <c r="F121" s="560"/>
      <c r="G121" s="560"/>
      <c r="H121" s="561"/>
      <c r="I121" s="44" t="str">
        <f>基本入力!$B$17</f>
        <v>当座または普通</v>
      </c>
      <c r="J121" s="562" t="str">
        <f>IF(基本入力!$B$19=0,"",基本入力!$B$19)</f>
        <v>口座番号入力</v>
      </c>
      <c r="K121" s="562"/>
      <c r="L121" s="563"/>
      <c r="M121" s="34"/>
      <c r="N121" s="498" t="s">
        <v>3</v>
      </c>
      <c r="O121" s="499"/>
      <c r="P121" s="500"/>
      <c r="Q121" s="501" t="s">
        <v>173</v>
      </c>
      <c r="R121" s="502"/>
      <c r="S121" s="505" t="str">
        <f>IFERROR(ROUND(Z119*Q121,0),"")</f>
        <v/>
      </c>
      <c r="T121" s="506"/>
      <c r="U121" s="564" t="s">
        <v>33</v>
      </c>
      <c r="V121" s="564"/>
      <c r="W121" s="565"/>
      <c r="X121" s="566" t="str">
        <f>IFERROR(Z119+S121,"")</f>
        <v/>
      </c>
      <c r="Y121" s="567"/>
      <c r="Z121" s="567"/>
      <c r="AA121" s="567"/>
      <c r="AB121" s="567"/>
      <c r="AC121" s="568"/>
    </row>
    <row r="122" spans="1:29" s="35" customFormat="1">
      <c r="A122" s="593"/>
      <c r="B122" s="45" t="s">
        <v>36</v>
      </c>
      <c r="C122" s="569" t="str">
        <f>基本入力!$B$23</f>
        <v>口座名を入力してください。</v>
      </c>
      <c r="D122" s="569"/>
      <c r="E122" s="569"/>
      <c r="F122" s="569"/>
      <c r="G122" s="569"/>
      <c r="H122" s="569"/>
      <c r="I122" s="569"/>
      <c r="J122" s="569"/>
      <c r="K122" s="569"/>
      <c r="L122" s="570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46"/>
      <c r="Y122" s="34"/>
      <c r="Z122" s="34"/>
      <c r="AA122" s="34"/>
      <c r="AB122" s="34"/>
      <c r="AC122" s="34"/>
    </row>
    <row r="123" spans="1:29" s="35" customFormat="1" ht="10.8" customHeight="1">
      <c r="A123" s="593"/>
      <c r="B123" s="599" t="s">
        <v>26</v>
      </c>
      <c r="C123" s="601" t="str">
        <f>基本入力!$B$21&amp;"　"&amp;IF(基本入力!$F$21=0,"",基本入力!$F$21)</f>
        <v>御社名を正式名称で入力してください。　</v>
      </c>
      <c r="D123" s="601"/>
      <c r="E123" s="601"/>
      <c r="F123" s="601"/>
      <c r="G123" s="601"/>
      <c r="H123" s="601" t="str">
        <f>IF(基本入力!$E$21=0,"",基本入力!$E$21)</f>
        <v/>
      </c>
      <c r="I123" s="601"/>
      <c r="J123" s="601"/>
      <c r="K123" s="601"/>
      <c r="L123" s="602"/>
      <c r="M123" s="34"/>
      <c r="N123" s="34"/>
      <c r="O123" s="34"/>
      <c r="P123" s="34"/>
      <c r="Q123" s="34"/>
      <c r="R123" s="571"/>
      <c r="S123" s="571"/>
      <c r="T123" s="172" t="s">
        <v>147</v>
      </c>
      <c r="U123" s="172" t="s">
        <v>148</v>
      </c>
      <c r="V123" s="172" t="s">
        <v>148</v>
      </c>
      <c r="W123" s="172" t="s">
        <v>153</v>
      </c>
      <c r="X123" s="172"/>
      <c r="Y123" s="461" t="s">
        <v>150</v>
      </c>
      <c r="Z123" s="462"/>
      <c r="AA123" s="463" t="s">
        <v>151</v>
      </c>
      <c r="AB123" s="464"/>
      <c r="AC123" s="462"/>
    </row>
    <row r="124" spans="1:29" s="35" customFormat="1" ht="6.6" customHeight="1">
      <c r="A124" s="594"/>
      <c r="B124" s="600"/>
      <c r="C124" s="603"/>
      <c r="D124" s="603"/>
      <c r="E124" s="603"/>
      <c r="F124" s="603"/>
      <c r="G124" s="603"/>
      <c r="H124" s="603"/>
      <c r="I124" s="603"/>
      <c r="J124" s="603"/>
      <c r="K124" s="603"/>
      <c r="L124" s="604"/>
      <c r="M124" s="34"/>
      <c r="N124" s="34"/>
      <c r="O124" s="34"/>
      <c r="P124" s="34"/>
      <c r="Q124" s="34"/>
      <c r="R124" s="571"/>
      <c r="S124" s="571"/>
      <c r="T124" s="605"/>
      <c r="U124" s="605"/>
      <c r="V124" s="605"/>
      <c r="W124" s="605"/>
      <c r="X124" s="605"/>
      <c r="Y124" s="608"/>
      <c r="Z124" s="609"/>
      <c r="AA124" s="608"/>
      <c r="AB124" s="614"/>
      <c r="AC124" s="609"/>
    </row>
    <row r="125" spans="1:29" s="35" customForma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571"/>
      <c r="S125" s="571"/>
      <c r="T125" s="606"/>
      <c r="U125" s="606"/>
      <c r="V125" s="606"/>
      <c r="W125" s="606"/>
      <c r="X125" s="606"/>
      <c r="Y125" s="610"/>
      <c r="Z125" s="611"/>
      <c r="AA125" s="610"/>
      <c r="AB125" s="615"/>
      <c r="AC125" s="611"/>
    </row>
    <row r="126" spans="1:29" ht="20.25" customHeight="1">
      <c r="A126" s="47" t="s">
        <v>27</v>
      </c>
      <c r="B126" s="47"/>
      <c r="C126" s="47" t="str">
        <f>IF(Q121=0.08,"消費税率は経過措置適用による","")</f>
        <v/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572"/>
      <c r="S126" s="572"/>
      <c r="T126" s="607"/>
      <c r="U126" s="607"/>
      <c r="V126" s="607"/>
      <c r="W126" s="607"/>
      <c r="X126" s="607"/>
      <c r="Y126" s="612"/>
      <c r="Z126" s="613"/>
      <c r="AA126" s="612"/>
      <c r="AB126" s="616"/>
      <c r="AC126" s="613"/>
    </row>
    <row r="127" spans="1:29" ht="3.6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</row>
    <row r="128" spans="1:29" ht="14.4" customHeight="1">
      <c r="A128" s="509" t="s">
        <v>120</v>
      </c>
      <c r="B128" s="509"/>
      <c r="C128" s="635"/>
      <c r="D128" s="20"/>
      <c r="E128" s="20"/>
      <c r="F128" s="20"/>
      <c r="G128" s="20"/>
      <c r="H128" s="20"/>
      <c r="I128" s="20"/>
      <c r="J128" s="20"/>
      <c r="K128" s="20"/>
      <c r="L128" s="20"/>
      <c r="M128" s="590" t="s">
        <v>4</v>
      </c>
      <c r="N128" s="590"/>
      <c r="O128" s="590"/>
      <c r="P128" s="590"/>
      <c r="Q128" s="590"/>
      <c r="R128" s="590"/>
      <c r="S128" s="590"/>
      <c r="T128" s="590"/>
      <c r="U128" s="20"/>
      <c r="V128" s="20"/>
      <c r="W128" s="21" t="s">
        <v>25</v>
      </c>
      <c r="X128" s="460" t="str">
        <f>IF($D135="","",VLOOKUP($D135,工事名!$B$2:$D$106,3,FALSE))</f>
        <v/>
      </c>
      <c r="Y128" s="460"/>
      <c r="Z128" s="460"/>
      <c r="AA128" s="460"/>
      <c r="AB128" s="460"/>
      <c r="AC128" s="460"/>
    </row>
    <row r="129" spans="1:41" ht="14.4" customHeight="1" thickBo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591" t="s">
        <v>4</v>
      </c>
      <c r="N129" s="591"/>
      <c r="O129" s="591"/>
      <c r="P129" s="591"/>
      <c r="Q129" s="591"/>
      <c r="R129" s="591"/>
      <c r="S129" s="591"/>
      <c r="T129" s="591"/>
      <c r="U129" s="23"/>
      <c r="V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:41" ht="13.2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556"/>
      <c r="N130" s="556"/>
      <c r="O130" s="556"/>
      <c r="P130" s="556"/>
      <c r="Q130" s="556"/>
      <c r="R130" s="556"/>
      <c r="S130" s="556"/>
      <c r="T130" s="556"/>
      <c r="U130" s="20"/>
      <c r="V130" s="20"/>
      <c r="W130" s="20"/>
      <c r="X130" s="20"/>
      <c r="Y130" s="20"/>
      <c r="AA130" s="455" t="s">
        <v>76</v>
      </c>
      <c r="AB130" s="455"/>
      <c r="AC130" s="455"/>
    </row>
    <row r="131" spans="1:41" ht="12" customHeight="1">
      <c r="A131" s="587" t="s">
        <v>5</v>
      </c>
      <c r="B131" s="587"/>
      <c r="C131" s="587"/>
      <c r="D131" s="587"/>
      <c r="E131" s="587"/>
      <c r="F131" s="587"/>
      <c r="G131" s="587"/>
      <c r="H131" s="587"/>
      <c r="I131" s="587"/>
      <c r="J131" s="587"/>
      <c r="K131" s="587"/>
      <c r="L131" s="587"/>
      <c r="M131" s="556"/>
      <c r="N131" s="556"/>
      <c r="O131" s="556"/>
      <c r="P131" s="556"/>
      <c r="Q131" s="556"/>
      <c r="R131" s="556"/>
      <c r="S131" s="556"/>
      <c r="T131" s="556"/>
      <c r="U131" s="507" t="s">
        <v>37</v>
      </c>
      <c r="V131" s="656" t="str">
        <f>IF(基本入力!$B$3=0,"",基本入力!$B$3)</f>
        <v>住所を入力してください。</v>
      </c>
      <c r="W131" s="656"/>
      <c r="X131" s="656"/>
      <c r="Y131" s="656"/>
      <c r="Z131" s="656"/>
      <c r="AA131" s="656"/>
      <c r="AB131" s="166"/>
      <c r="AC131" s="24"/>
    </row>
    <row r="132" spans="1:41" ht="12" customHeight="1">
      <c r="A132" s="587"/>
      <c r="B132" s="587"/>
      <c r="C132" s="587"/>
      <c r="D132" s="587"/>
      <c r="E132" s="587"/>
      <c r="F132" s="587"/>
      <c r="G132" s="587"/>
      <c r="H132" s="587"/>
      <c r="I132" s="587"/>
      <c r="J132" s="587"/>
      <c r="K132" s="587"/>
      <c r="L132" s="587"/>
      <c r="M132" s="20"/>
      <c r="N132" s="20"/>
      <c r="O132" s="20"/>
      <c r="P132" s="20"/>
      <c r="Q132" s="20"/>
      <c r="R132" s="20"/>
      <c r="S132" s="20"/>
      <c r="T132" s="20"/>
      <c r="U132" s="508"/>
      <c r="V132" s="632"/>
      <c r="W132" s="632"/>
      <c r="X132" s="632"/>
      <c r="Y132" s="632"/>
      <c r="Z132" s="632"/>
      <c r="AA132" s="632"/>
      <c r="AB132" s="152"/>
      <c r="AC132" s="25"/>
    </row>
    <row r="133" spans="1:41" ht="12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508" t="s">
        <v>38</v>
      </c>
      <c r="V133" s="496" t="str">
        <f>IF(基本入力!$B$5=0,"",基本入力!$B$5)</f>
        <v>御社名を正式名称で入力してください。</v>
      </c>
      <c r="W133" s="496"/>
      <c r="X133" s="496"/>
      <c r="Y133" s="496"/>
      <c r="Z133" s="496"/>
      <c r="AA133" s="496"/>
      <c r="AB133" s="496"/>
      <c r="AC133" s="26"/>
    </row>
    <row r="134" spans="1:41" ht="12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508"/>
      <c r="V134" s="496"/>
      <c r="W134" s="496"/>
      <c r="X134" s="496"/>
      <c r="Y134" s="496"/>
      <c r="Z134" s="496"/>
      <c r="AA134" s="496"/>
      <c r="AB134" s="496"/>
      <c r="AC134" s="26"/>
    </row>
    <row r="135" spans="1:41" ht="12" customHeight="1">
      <c r="A135" s="20"/>
      <c r="B135" s="595" t="s">
        <v>0</v>
      </c>
      <c r="C135" s="595"/>
      <c r="D135" s="633"/>
      <c r="E135" s="633"/>
      <c r="F135" s="633"/>
      <c r="G135" s="633"/>
      <c r="H135" s="633"/>
      <c r="I135" s="595" t="s">
        <v>7</v>
      </c>
      <c r="J135" s="20"/>
      <c r="K135" s="20"/>
      <c r="L135" s="20"/>
      <c r="M135" s="20"/>
      <c r="N135" s="20"/>
      <c r="O135" s="20"/>
      <c r="P135" s="20"/>
      <c r="Q135" s="450" t="str">
        <f>IF(基本入力!$B$13=0,"",基本入力!$B$13)</f>
        <v>000000</v>
      </c>
      <c r="R135" s="450"/>
      <c r="T135" s="52"/>
      <c r="U135" s="508"/>
      <c r="V135" s="496"/>
      <c r="W135" s="496"/>
      <c r="X135" s="496"/>
      <c r="Y135" s="496"/>
      <c r="Z135" s="496"/>
      <c r="AA135" s="496"/>
      <c r="AB135" s="496"/>
      <c r="AC135" s="26"/>
    </row>
    <row r="136" spans="1:41" ht="12" customHeight="1" thickBot="1">
      <c r="A136" s="20"/>
      <c r="B136" s="596"/>
      <c r="C136" s="596"/>
      <c r="D136" s="634"/>
      <c r="E136" s="634"/>
      <c r="F136" s="634"/>
      <c r="G136" s="634"/>
      <c r="H136" s="634"/>
      <c r="I136" s="596"/>
      <c r="J136" s="20"/>
      <c r="K136" s="20"/>
      <c r="L136" s="20"/>
      <c r="M136" s="20"/>
      <c r="N136" s="20"/>
      <c r="O136" s="20"/>
      <c r="P136" s="157" t="s">
        <v>140</v>
      </c>
      <c r="Q136" s="451"/>
      <c r="R136" s="451"/>
      <c r="T136" s="52"/>
      <c r="U136" s="151"/>
      <c r="V136" s="485" t="str">
        <f>IF(基本入力!$B$7=0,"",基本入力!$B$7)</f>
        <v>御社の代表取締役社長を入力してください。</v>
      </c>
      <c r="W136" s="485"/>
      <c r="X136" s="485"/>
      <c r="Y136" s="485"/>
      <c r="Z136" s="485"/>
      <c r="AA136" s="485"/>
      <c r="AB136" s="156"/>
      <c r="AC136" s="28"/>
    </row>
    <row r="137" spans="1:41" ht="12" customHeight="1">
      <c r="A137" s="20"/>
      <c r="B137" s="29"/>
      <c r="C137" s="29"/>
      <c r="D137" s="29"/>
      <c r="E137" s="153"/>
      <c r="F137" s="153"/>
      <c r="G137" s="153"/>
      <c r="H137" s="153"/>
      <c r="I137" s="29"/>
      <c r="J137" s="20"/>
      <c r="K137" s="20"/>
      <c r="L137" s="20"/>
      <c r="M137" s="20"/>
      <c r="N137" s="20"/>
      <c r="O137" s="20"/>
      <c r="P137" s="20"/>
      <c r="Q137" s="20"/>
      <c r="R137" s="20"/>
      <c r="T137" s="20"/>
      <c r="U137" s="151"/>
      <c r="V137" s="485"/>
      <c r="W137" s="485"/>
      <c r="X137" s="485"/>
      <c r="Y137" s="485"/>
      <c r="Z137" s="485"/>
      <c r="AA137" s="485"/>
      <c r="AB137" s="156"/>
      <c r="AC137" s="28"/>
    </row>
    <row r="138" spans="1:41" ht="12" customHeight="1">
      <c r="A138" s="20"/>
      <c r="B138" s="595" t="s">
        <v>6</v>
      </c>
      <c r="C138" s="595"/>
      <c r="D138" s="597" t="str">
        <f>IF($D135="","",VLOOKUP($D135,工事名!$B$2:$C$106,2,FALSE))</f>
        <v/>
      </c>
      <c r="E138" s="597"/>
      <c r="F138" s="597"/>
      <c r="G138" s="597"/>
      <c r="H138" s="597"/>
      <c r="I138" s="597"/>
      <c r="J138" s="597"/>
      <c r="K138" s="597"/>
      <c r="L138" s="597"/>
      <c r="M138" s="597"/>
      <c r="N138" s="597"/>
      <c r="O138" s="597"/>
      <c r="P138" s="597"/>
      <c r="Q138" s="597"/>
      <c r="R138" s="597"/>
      <c r="S138" s="597"/>
      <c r="T138" s="20"/>
      <c r="U138" s="490" t="s">
        <v>23</v>
      </c>
      <c r="V138" s="492" t="str">
        <f>IF(基本入力!$B$9=0,"",基本入力!$B$9)</f>
        <v>電話番号入力</v>
      </c>
      <c r="W138" s="492"/>
      <c r="X138" s="494" t="s">
        <v>24</v>
      </c>
      <c r="Y138" s="492" t="str">
        <f>IF(基本入力!$B$11=0,"",基本入力!$B$11)</f>
        <v>FAX番号入力</v>
      </c>
      <c r="Z138" s="492"/>
      <c r="AA138" s="492"/>
      <c r="AB138" s="492"/>
      <c r="AC138" s="154"/>
    </row>
    <row r="139" spans="1:41" ht="12" customHeight="1" thickBot="1">
      <c r="A139" s="20"/>
      <c r="B139" s="596"/>
      <c r="C139" s="596"/>
      <c r="D139" s="598"/>
      <c r="E139" s="598"/>
      <c r="F139" s="598"/>
      <c r="G139" s="598"/>
      <c r="H139" s="598"/>
      <c r="I139" s="598"/>
      <c r="J139" s="598"/>
      <c r="K139" s="598"/>
      <c r="L139" s="598"/>
      <c r="M139" s="598"/>
      <c r="N139" s="598"/>
      <c r="O139" s="598"/>
      <c r="P139" s="598"/>
      <c r="Q139" s="598"/>
      <c r="R139" s="598"/>
      <c r="S139" s="598"/>
      <c r="T139" s="20"/>
      <c r="U139" s="491"/>
      <c r="V139" s="493"/>
      <c r="W139" s="493"/>
      <c r="X139" s="495"/>
      <c r="Y139" s="493"/>
      <c r="Z139" s="493"/>
      <c r="AA139" s="493"/>
      <c r="AB139" s="493"/>
      <c r="AC139" s="155"/>
    </row>
    <row r="140" spans="1:41" ht="12" customHeight="1" thickBo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</row>
    <row r="141" spans="1:41" ht="12" customHeight="1">
      <c r="A141" s="636" t="s">
        <v>9</v>
      </c>
      <c r="B141" s="637"/>
      <c r="C141" s="637"/>
      <c r="D141" s="637"/>
      <c r="E141" s="637"/>
      <c r="F141" s="620" t="str">
        <f>IF($D135="","",VLOOKUP($D135,工事名!$B$2:$G$106,6,FALSE))</f>
        <v/>
      </c>
      <c r="G141" s="621"/>
      <c r="H141" s="621"/>
      <c r="I141" s="621"/>
      <c r="J141" s="621"/>
      <c r="K141" s="621"/>
      <c r="L141" s="622"/>
      <c r="M141" s="31"/>
      <c r="N141" s="657" t="s">
        <v>28</v>
      </c>
      <c r="O141" s="658"/>
      <c r="P141" s="628" t="s">
        <v>30</v>
      </c>
      <c r="Q141" s="629"/>
      <c r="R141" s="629"/>
      <c r="S141" s="629"/>
      <c r="T141" s="629"/>
      <c r="U141" s="630"/>
      <c r="V141" s="158" t="s">
        <v>2</v>
      </c>
      <c r="W141" s="158" t="s">
        <v>29</v>
      </c>
      <c r="X141" s="659" t="s">
        <v>31</v>
      </c>
      <c r="Y141" s="659"/>
      <c r="Z141" s="659" t="s">
        <v>32</v>
      </c>
      <c r="AA141" s="579"/>
      <c r="AB141" s="579"/>
      <c r="AC141" s="660"/>
    </row>
    <row r="142" spans="1:41" ht="12" customHeight="1">
      <c r="A142" s="638"/>
      <c r="B142" s="639"/>
      <c r="C142" s="639"/>
      <c r="D142" s="639"/>
      <c r="E142" s="639"/>
      <c r="F142" s="534"/>
      <c r="G142" s="535"/>
      <c r="H142" s="535"/>
      <c r="I142" s="535"/>
      <c r="J142" s="535"/>
      <c r="K142" s="535"/>
      <c r="L142" s="536"/>
      <c r="M142" s="31"/>
      <c r="N142" s="328"/>
      <c r="O142" s="329"/>
      <c r="P142" s="330"/>
      <c r="Q142" s="331"/>
      <c r="R142" s="331"/>
      <c r="S142" s="331"/>
      <c r="T142" s="331"/>
      <c r="U142" s="332"/>
      <c r="V142" s="336"/>
      <c r="W142" s="337"/>
      <c r="X142" s="311"/>
      <c r="Y142" s="311"/>
      <c r="Z142" s="359">
        <f>V142*X142</f>
        <v>0</v>
      </c>
      <c r="AA142" s="360"/>
      <c r="AB142" s="360"/>
      <c r="AC142" s="361"/>
    </row>
    <row r="143" spans="1:41" ht="12" customHeight="1">
      <c r="A143" s="638"/>
      <c r="B143" s="639"/>
      <c r="C143" s="639"/>
      <c r="D143" s="639"/>
      <c r="E143" s="639"/>
      <c r="F143" s="623"/>
      <c r="G143" s="624"/>
      <c r="H143" s="624"/>
      <c r="I143" s="624"/>
      <c r="J143" s="624"/>
      <c r="K143" s="624"/>
      <c r="L143" s="625"/>
      <c r="M143" s="31"/>
      <c r="N143" s="328"/>
      <c r="O143" s="329"/>
      <c r="P143" s="333"/>
      <c r="Q143" s="334"/>
      <c r="R143" s="334"/>
      <c r="S143" s="334"/>
      <c r="T143" s="334"/>
      <c r="U143" s="335"/>
      <c r="V143" s="336"/>
      <c r="W143" s="309"/>
      <c r="X143" s="311"/>
      <c r="Y143" s="311"/>
      <c r="Z143" s="359"/>
      <c r="AA143" s="360"/>
      <c r="AB143" s="360"/>
      <c r="AC143" s="361"/>
    </row>
    <row r="144" spans="1:41" ht="12" customHeight="1">
      <c r="A144" s="638" t="s">
        <v>8</v>
      </c>
      <c r="B144" s="639"/>
      <c r="C144" s="639"/>
      <c r="D144" s="639"/>
      <c r="E144" s="639"/>
      <c r="F144" s="652" t="str">
        <f>IF($D135="","",VLOOKUP($D135,工事名!$B$2:$H$106,7,FALSE))</f>
        <v/>
      </c>
      <c r="G144" s="652"/>
      <c r="H144" s="652"/>
      <c r="I144" s="652"/>
      <c r="J144" s="652"/>
      <c r="K144" s="652"/>
      <c r="L144" s="653"/>
      <c r="M144" s="20"/>
      <c r="N144" s="328"/>
      <c r="O144" s="329"/>
      <c r="P144" s="330"/>
      <c r="Q144" s="331"/>
      <c r="R144" s="331"/>
      <c r="S144" s="331"/>
      <c r="T144" s="331"/>
      <c r="U144" s="332"/>
      <c r="V144" s="336"/>
      <c r="W144" s="309"/>
      <c r="X144" s="311"/>
      <c r="Y144" s="311"/>
      <c r="Z144" s="359">
        <f>V144*X144</f>
        <v>0</v>
      </c>
      <c r="AA144" s="360"/>
      <c r="AB144" s="360"/>
      <c r="AC144" s="361"/>
    </row>
    <row r="145" spans="1:29" ht="12" customHeight="1">
      <c r="A145" s="638"/>
      <c r="B145" s="639"/>
      <c r="C145" s="639"/>
      <c r="D145" s="639"/>
      <c r="E145" s="639"/>
      <c r="F145" s="652"/>
      <c r="G145" s="652"/>
      <c r="H145" s="652"/>
      <c r="I145" s="652"/>
      <c r="J145" s="652"/>
      <c r="K145" s="652"/>
      <c r="L145" s="653"/>
      <c r="M145" s="20"/>
      <c r="N145" s="328"/>
      <c r="O145" s="329"/>
      <c r="P145" s="333"/>
      <c r="Q145" s="334"/>
      <c r="R145" s="334"/>
      <c r="S145" s="334"/>
      <c r="T145" s="334"/>
      <c r="U145" s="335"/>
      <c r="V145" s="336"/>
      <c r="W145" s="309"/>
      <c r="X145" s="311"/>
      <c r="Y145" s="311"/>
      <c r="Z145" s="359"/>
      <c r="AA145" s="360"/>
      <c r="AB145" s="360"/>
      <c r="AC145" s="361"/>
    </row>
    <row r="146" spans="1:29" ht="12" customHeight="1" thickBot="1">
      <c r="A146" s="650"/>
      <c r="B146" s="651"/>
      <c r="C146" s="651"/>
      <c r="D146" s="651"/>
      <c r="E146" s="651"/>
      <c r="F146" s="654"/>
      <c r="G146" s="654"/>
      <c r="H146" s="654"/>
      <c r="I146" s="654"/>
      <c r="J146" s="654"/>
      <c r="K146" s="654"/>
      <c r="L146" s="655"/>
      <c r="M146" s="20"/>
      <c r="N146" s="362"/>
      <c r="O146" s="329"/>
      <c r="P146" s="330"/>
      <c r="Q146" s="331"/>
      <c r="R146" s="331"/>
      <c r="S146" s="331"/>
      <c r="T146" s="331"/>
      <c r="U146" s="332"/>
      <c r="V146" s="336"/>
      <c r="W146" s="309"/>
      <c r="X146" s="311"/>
      <c r="Y146" s="311"/>
      <c r="Z146" s="359">
        <f>V146*X146</f>
        <v>0</v>
      </c>
      <c r="AA146" s="360"/>
      <c r="AB146" s="360"/>
      <c r="AC146" s="361"/>
    </row>
    <row r="147" spans="1:29" ht="12" customHeight="1">
      <c r="A147" s="636" t="s">
        <v>10</v>
      </c>
      <c r="B147" s="637"/>
      <c r="C147" s="637"/>
      <c r="D147" s="637"/>
      <c r="E147" s="637"/>
      <c r="F147" s="546" t="str">
        <f>X163</f>
        <v/>
      </c>
      <c r="G147" s="547"/>
      <c r="H147" s="547"/>
      <c r="I147" s="547"/>
      <c r="J147" s="547"/>
      <c r="K147" s="547"/>
      <c r="L147" s="548"/>
      <c r="M147" s="20"/>
      <c r="N147" s="363"/>
      <c r="O147" s="329"/>
      <c r="P147" s="333"/>
      <c r="Q147" s="334"/>
      <c r="R147" s="334"/>
      <c r="S147" s="334"/>
      <c r="T147" s="334"/>
      <c r="U147" s="335"/>
      <c r="V147" s="336"/>
      <c r="W147" s="309"/>
      <c r="X147" s="311"/>
      <c r="Y147" s="311"/>
      <c r="Z147" s="359"/>
      <c r="AA147" s="360"/>
      <c r="AB147" s="360"/>
      <c r="AC147" s="361"/>
    </row>
    <row r="148" spans="1:29" ht="12" customHeight="1">
      <c r="A148" s="638"/>
      <c r="B148" s="639"/>
      <c r="C148" s="639"/>
      <c r="D148" s="639"/>
      <c r="E148" s="639"/>
      <c r="F148" s="549"/>
      <c r="G148" s="550"/>
      <c r="H148" s="550"/>
      <c r="I148" s="550"/>
      <c r="J148" s="550"/>
      <c r="K148" s="550"/>
      <c r="L148" s="551"/>
      <c r="M148" s="20"/>
      <c r="N148" s="362"/>
      <c r="O148" s="329"/>
      <c r="P148" s="330"/>
      <c r="Q148" s="331"/>
      <c r="R148" s="331"/>
      <c r="S148" s="331"/>
      <c r="T148" s="331"/>
      <c r="U148" s="332"/>
      <c r="V148" s="336"/>
      <c r="W148" s="309"/>
      <c r="X148" s="311"/>
      <c r="Y148" s="311"/>
      <c r="Z148" s="359">
        <f>V148*X148</f>
        <v>0</v>
      </c>
      <c r="AA148" s="360"/>
      <c r="AB148" s="360"/>
      <c r="AC148" s="361"/>
    </row>
    <row r="149" spans="1:29" ht="12" customHeight="1" thickBot="1">
      <c r="A149" s="640"/>
      <c r="B149" s="641"/>
      <c r="C149" s="641"/>
      <c r="D149" s="641"/>
      <c r="E149" s="641"/>
      <c r="F149" s="552"/>
      <c r="G149" s="553"/>
      <c r="H149" s="553"/>
      <c r="I149" s="553"/>
      <c r="J149" s="553"/>
      <c r="K149" s="553"/>
      <c r="L149" s="554"/>
      <c r="M149" s="20"/>
      <c r="N149" s="363"/>
      <c r="O149" s="329"/>
      <c r="P149" s="333"/>
      <c r="Q149" s="334"/>
      <c r="R149" s="334"/>
      <c r="S149" s="334"/>
      <c r="T149" s="334"/>
      <c r="U149" s="335"/>
      <c r="V149" s="336"/>
      <c r="W149" s="309"/>
      <c r="X149" s="311"/>
      <c r="Y149" s="311"/>
      <c r="Z149" s="359"/>
      <c r="AA149" s="360"/>
      <c r="AB149" s="360"/>
      <c r="AC149" s="361"/>
    </row>
    <row r="150" spans="1:29" ht="12" customHeight="1">
      <c r="A150" s="642" t="s">
        <v>11</v>
      </c>
      <c r="B150" s="643"/>
      <c r="C150" s="643"/>
      <c r="D150" s="643"/>
      <c r="E150" s="643"/>
      <c r="F150" s="644" t="str">
        <f>IFERROR(SUM(F141-(F144+F147)),"")</f>
        <v/>
      </c>
      <c r="G150" s="644"/>
      <c r="H150" s="644"/>
      <c r="I150" s="644"/>
      <c r="J150" s="644"/>
      <c r="K150" s="644"/>
      <c r="L150" s="645"/>
      <c r="M150" s="20"/>
      <c r="N150" s="362"/>
      <c r="O150" s="329"/>
      <c r="P150" s="330"/>
      <c r="Q150" s="331"/>
      <c r="R150" s="331"/>
      <c r="S150" s="331"/>
      <c r="T150" s="331"/>
      <c r="U150" s="332"/>
      <c r="V150" s="336"/>
      <c r="W150" s="309"/>
      <c r="X150" s="311"/>
      <c r="Y150" s="311"/>
      <c r="Z150" s="359">
        <f>V150*X150</f>
        <v>0</v>
      </c>
      <c r="AA150" s="360"/>
      <c r="AB150" s="360"/>
      <c r="AC150" s="361"/>
    </row>
    <row r="151" spans="1:29" ht="12" customHeight="1">
      <c r="A151" s="638"/>
      <c r="B151" s="639"/>
      <c r="C151" s="639"/>
      <c r="D151" s="639"/>
      <c r="E151" s="639"/>
      <c r="F151" s="646"/>
      <c r="G151" s="646"/>
      <c r="H151" s="646"/>
      <c r="I151" s="646"/>
      <c r="J151" s="646"/>
      <c r="K151" s="646"/>
      <c r="L151" s="647"/>
      <c r="M151" s="20"/>
      <c r="N151" s="363"/>
      <c r="O151" s="329"/>
      <c r="P151" s="333"/>
      <c r="Q151" s="334"/>
      <c r="R151" s="334"/>
      <c r="S151" s="334"/>
      <c r="T151" s="334"/>
      <c r="U151" s="335"/>
      <c r="V151" s="336"/>
      <c r="W151" s="309"/>
      <c r="X151" s="311"/>
      <c r="Y151" s="311"/>
      <c r="Z151" s="359"/>
      <c r="AA151" s="360"/>
      <c r="AB151" s="360"/>
      <c r="AC151" s="361"/>
    </row>
    <row r="152" spans="1:29" ht="12" customHeight="1" thickBot="1">
      <c r="A152" s="640"/>
      <c r="B152" s="641"/>
      <c r="C152" s="641"/>
      <c r="D152" s="641"/>
      <c r="E152" s="641"/>
      <c r="F152" s="648"/>
      <c r="G152" s="648"/>
      <c r="H152" s="648"/>
      <c r="I152" s="648"/>
      <c r="J152" s="648"/>
      <c r="K152" s="648"/>
      <c r="L152" s="649"/>
      <c r="M152" s="20"/>
      <c r="N152" s="362"/>
      <c r="O152" s="329"/>
      <c r="P152" s="330"/>
      <c r="Q152" s="331"/>
      <c r="R152" s="331"/>
      <c r="S152" s="331"/>
      <c r="T152" s="331"/>
      <c r="U152" s="332"/>
      <c r="V152" s="336"/>
      <c r="W152" s="309"/>
      <c r="X152" s="311"/>
      <c r="Y152" s="311"/>
      <c r="Z152" s="359">
        <f>V152*X152</f>
        <v>0</v>
      </c>
      <c r="AA152" s="360"/>
      <c r="AB152" s="360"/>
      <c r="AC152" s="361"/>
    </row>
    <row r="153" spans="1:29" ht="12" customHeight="1" thickBo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363"/>
      <c r="O153" s="329"/>
      <c r="P153" s="333"/>
      <c r="Q153" s="334"/>
      <c r="R153" s="334"/>
      <c r="S153" s="334"/>
      <c r="T153" s="334"/>
      <c r="U153" s="335"/>
      <c r="V153" s="336"/>
      <c r="W153" s="309"/>
      <c r="X153" s="311"/>
      <c r="Y153" s="311"/>
      <c r="Z153" s="359"/>
      <c r="AA153" s="360"/>
      <c r="AB153" s="360"/>
      <c r="AC153" s="361"/>
    </row>
    <row r="154" spans="1:29" s="35" customFormat="1" ht="24" customHeight="1">
      <c r="A154" s="666" t="s">
        <v>12</v>
      </c>
      <c r="B154" s="667"/>
      <c r="C154" s="668" t="s">
        <v>152</v>
      </c>
      <c r="D154" s="668"/>
      <c r="E154" s="668"/>
      <c r="F154" s="668"/>
      <c r="G154" s="668"/>
      <c r="H154" s="668"/>
      <c r="I154" s="669" t="s">
        <v>13</v>
      </c>
      <c r="J154" s="669"/>
      <c r="K154" s="51" t="str">
        <f>IF($D135="","",VLOOKUP($D135,工事名!$B$2:$F$106,5,FALSE))</f>
        <v/>
      </c>
      <c r="L154" s="159" t="s">
        <v>35</v>
      </c>
      <c r="M154" s="34"/>
      <c r="N154" s="163"/>
      <c r="O154" s="160"/>
      <c r="P154" s="321"/>
      <c r="Q154" s="322"/>
      <c r="R154" s="322"/>
      <c r="S154" s="322"/>
      <c r="T154" s="322"/>
      <c r="U154" s="323"/>
      <c r="V154" s="161"/>
      <c r="W154" s="162"/>
      <c r="X154" s="324"/>
      <c r="Y154" s="324"/>
      <c r="Z154" s="276">
        <f>V154*X154</f>
        <v>0</v>
      </c>
      <c r="AA154" s="278"/>
      <c r="AB154" s="278"/>
      <c r="AC154" s="279"/>
    </row>
    <row r="155" spans="1:29" s="35" customFormat="1" ht="24" customHeight="1" thickBot="1">
      <c r="A155" s="661" t="s">
        <v>14</v>
      </c>
      <c r="B155" s="662"/>
      <c r="C155" s="663"/>
      <c r="D155" s="663"/>
      <c r="E155" s="663"/>
      <c r="F155" s="663"/>
      <c r="G155" s="540" t="s">
        <v>15</v>
      </c>
      <c r="H155" s="541"/>
      <c r="I155" s="542"/>
      <c r="J155" s="664" t="str">
        <f>IF($D135="","",VLOOKUP($D135,工事名!$B$2:$E$106,4,FALSE))</f>
        <v/>
      </c>
      <c r="K155" s="664"/>
      <c r="L155" s="665"/>
      <c r="M155" s="34"/>
      <c r="N155" s="163"/>
      <c r="O155" s="160"/>
      <c r="P155" s="321"/>
      <c r="Q155" s="322"/>
      <c r="R155" s="322"/>
      <c r="S155" s="322"/>
      <c r="T155" s="322"/>
      <c r="U155" s="323"/>
      <c r="V155" s="136"/>
      <c r="W155" s="162"/>
      <c r="X155" s="324"/>
      <c r="Y155" s="324"/>
      <c r="Z155" s="276">
        <f>V155*X155</f>
        <v>0</v>
      </c>
      <c r="AA155" s="278"/>
      <c r="AB155" s="278"/>
      <c r="AC155" s="279"/>
    </row>
    <row r="156" spans="1:29" s="35" customFormat="1" ht="24" customHeight="1">
      <c r="A156" s="666" t="s">
        <v>16</v>
      </c>
      <c r="B156" s="667"/>
      <c r="C156" s="670"/>
      <c r="D156" s="670"/>
      <c r="E156" s="670"/>
      <c r="F156" s="671"/>
      <c r="G156" s="584" t="s">
        <v>18</v>
      </c>
      <c r="H156" s="584"/>
      <c r="I156" s="584"/>
      <c r="J156" s="584"/>
      <c r="K156" s="584"/>
      <c r="L156" s="585"/>
      <c r="M156" s="34"/>
      <c r="N156" s="163"/>
      <c r="O156" s="160"/>
      <c r="P156" s="321"/>
      <c r="Q156" s="322"/>
      <c r="R156" s="322"/>
      <c r="S156" s="322"/>
      <c r="T156" s="322"/>
      <c r="U156" s="323"/>
      <c r="V156" s="161"/>
      <c r="W156" s="162"/>
      <c r="X156" s="324"/>
      <c r="Y156" s="324"/>
      <c r="Z156" s="276">
        <f>V156*X156</f>
        <v>0</v>
      </c>
      <c r="AA156" s="278"/>
      <c r="AB156" s="278"/>
      <c r="AC156" s="279"/>
    </row>
    <row r="157" spans="1:29" s="35" customFormat="1" ht="24" customHeight="1" thickBot="1">
      <c r="A157" s="672" t="s">
        <v>17</v>
      </c>
      <c r="B157" s="673"/>
      <c r="C157" s="674"/>
      <c r="D157" s="674"/>
      <c r="E157" s="674"/>
      <c r="F157" s="675"/>
      <c r="G157" s="541" t="s">
        <v>19</v>
      </c>
      <c r="H157" s="541"/>
      <c r="I157" s="541"/>
      <c r="J157" s="541"/>
      <c r="K157" s="541"/>
      <c r="L157" s="588"/>
      <c r="M157" s="34"/>
      <c r="N157" s="163"/>
      <c r="O157" s="160"/>
      <c r="P157" s="321"/>
      <c r="Q157" s="322"/>
      <c r="R157" s="322"/>
      <c r="S157" s="322"/>
      <c r="T157" s="322"/>
      <c r="U157" s="323"/>
      <c r="V157" s="161"/>
      <c r="W157" s="162"/>
      <c r="X157" s="324"/>
      <c r="Y157" s="324"/>
      <c r="Z157" s="276">
        <f>V157*X157</f>
        <v>0</v>
      </c>
      <c r="AA157" s="278"/>
      <c r="AB157" s="278"/>
      <c r="AC157" s="279"/>
    </row>
    <row r="158" spans="1:29" s="35" customFormat="1" ht="12" customHeight="1" thickBo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28"/>
      <c r="O158" s="329"/>
      <c r="P158" s="330"/>
      <c r="Q158" s="331"/>
      <c r="R158" s="331"/>
      <c r="S158" s="331"/>
      <c r="T158" s="331"/>
      <c r="U158" s="332"/>
      <c r="V158" s="336"/>
      <c r="W158" s="337"/>
      <c r="X158" s="311"/>
      <c r="Y158" s="311"/>
      <c r="Z158" s="276">
        <f>V158*X158</f>
        <v>0</v>
      </c>
      <c r="AA158" s="278"/>
      <c r="AB158" s="278"/>
      <c r="AC158" s="279"/>
    </row>
    <row r="159" spans="1:29" s="35" customFormat="1" ht="12" customHeight="1">
      <c r="A159" s="576" t="s">
        <v>20</v>
      </c>
      <c r="B159" s="577"/>
      <c r="C159" s="577"/>
      <c r="D159" s="577"/>
      <c r="E159" s="577"/>
      <c r="F159" s="578"/>
      <c r="G159" s="579" t="s">
        <v>21</v>
      </c>
      <c r="H159" s="577"/>
      <c r="I159" s="577"/>
      <c r="J159" s="577"/>
      <c r="K159" s="577"/>
      <c r="L159" s="580"/>
      <c r="M159" s="34"/>
      <c r="N159" s="328"/>
      <c r="O159" s="329"/>
      <c r="P159" s="333"/>
      <c r="Q159" s="334"/>
      <c r="R159" s="334"/>
      <c r="S159" s="334"/>
      <c r="T159" s="334"/>
      <c r="U159" s="335"/>
      <c r="V159" s="336"/>
      <c r="W159" s="337"/>
      <c r="X159" s="311"/>
      <c r="Y159" s="311"/>
      <c r="Z159" s="313"/>
      <c r="AA159" s="314"/>
      <c r="AB159" s="314"/>
      <c r="AC159" s="315"/>
    </row>
    <row r="160" spans="1:29" s="35" customFormat="1" ht="24" customHeight="1">
      <c r="A160" s="36"/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9"/>
      <c r="M160" s="34"/>
      <c r="N160" s="163"/>
      <c r="O160" s="160"/>
      <c r="P160" s="321"/>
      <c r="Q160" s="322"/>
      <c r="R160" s="322"/>
      <c r="S160" s="322"/>
      <c r="T160" s="322"/>
      <c r="U160" s="323"/>
      <c r="V160" s="161"/>
      <c r="W160" s="123"/>
      <c r="X160" s="324"/>
      <c r="Y160" s="324"/>
      <c r="Z160" s="325">
        <f>V160*X160</f>
        <v>0</v>
      </c>
      <c r="AA160" s="326"/>
      <c r="AB160" s="326"/>
      <c r="AC160" s="327"/>
    </row>
    <row r="161" spans="1:41" s="35" customFormat="1" ht="12" customHeight="1" thickBot="1">
      <c r="A161" s="40"/>
      <c r="B161" s="41"/>
      <c r="C161" s="41"/>
      <c r="D161" s="41"/>
      <c r="E161" s="41"/>
      <c r="F161" s="42"/>
      <c r="G161" s="41"/>
      <c r="H161" s="41"/>
      <c r="I161" s="41"/>
      <c r="J161" s="41"/>
      <c r="K161" s="41"/>
      <c r="L161" s="43"/>
      <c r="M161" s="34"/>
      <c r="N161" s="297"/>
      <c r="O161" s="299"/>
      <c r="P161" s="301" t="s">
        <v>34</v>
      </c>
      <c r="Q161" s="302"/>
      <c r="R161" s="302"/>
      <c r="S161" s="302"/>
      <c r="T161" s="302"/>
      <c r="U161" s="303"/>
      <c r="V161" s="307"/>
      <c r="W161" s="309"/>
      <c r="X161" s="311"/>
      <c r="Y161" s="311"/>
      <c r="Z161" s="276">
        <f>SUM(Z142:AC160)</f>
        <v>0</v>
      </c>
      <c r="AA161" s="277"/>
      <c r="AB161" s="278"/>
      <c r="AC161" s="279"/>
    </row>
    <row r="162" spans="1:41" s="35" customFormat="1" ht="12" customHeight="1" thickBo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298"/>
      <c r="O162" s="300"/>
      <c r="P162" s="304"/>
      <c r="Q162" s="305"/>
      <c r="R162" s="305"/>
      <c r="S162" s="305"/>
      <c r="T162" s="305"/>
      <c r="U162" s="306"/>
      <c r="V162" s="308"/>
      <c r="W162" s="310"/>
      <c r="X162" s="312"/>
      <c r="Y162" s="312"/>
      <c r="Z162" s="280"/>
      <c r="AA162" s="281"/>
      <c r="AB162" s="281"/>
      <c r="AC162" s="282"/>
    </row>
    <row r="163" spans="1:41" s="35" customFormat="1" ht="24" customHeight="1" thickBot="1">
      <c r="A163" s="592" t="s">
        <v>22</v>
      </c>
      <c r="B163" s="559" t="str">
        <f>IF(基本入力!$B$15=0,"",基本入力!$B$15)</f>
        <v>銀行名、支店名を入力してください。</v>
      </c>
      <c r="C163" s="560"/>
      <c r="D163" s="560"/>
      <c r="E163" s="560"/>
      <c r="F163" s="560"/>
      <c r="G163" s="560"/>
      <c r="H163" s="561"/>
      <c r="I163" s="44" t="str">
        <f>基本入力!$B$17</f>
        <v>当座または普通</v>
      </c>
      <c r="J163" s="562" t="str">
        <f>IF(基本入力!$B$19=0,"",基本入力!$B$19)</f>
        <v>口座番号入力</v>
      </c>
      <c r="K163" s="562"/>
      <c r="L163" s="563"/>
      <c r="M163" s="34"/>
      <c r="N163" s="498" t="s">
        <v>3</v>
      </c>
      <c r="O163" s="499"/>
      <c r="P163" s="500"/>
      <c r="Q163" s="501" t="s">
        <v>173</v>
      </c>
      <c r="R163" s="502"/>
      <c r="S163" s="505" t="str">
        <f>IFERROR(ROUND(Z161*Q163,0),"")</f>
        <v/>
      </c>
      <c r="T163" s="506"/>
      <c r="U163" s="564" t="s">
        <v>33</v>
      </c>
      <c r="V163" s="564"/>
      <c r="W163" s="565"/>
      <c r="X163" s="566" t="str">
        <f>IFERROR(Z161+S163,"")</f>
        <v/>
      </c>
      <c r="Y163" s="567"/>
      <c r="Z163" s="567"/>
      <c r="AA163" s="567"/>
      <c r="AB163" s="567"/>
      <c r="AC163" s="568"/>
    </row>
    <row r="164" spans="1:41" s="35" customFormat="1">
      <c r="A164" s="593"/>
      <c r="B164" s="45" t="s">
        <v>36</v>
      </c>
      <c r="C164" s="569" t="str">
        <f>基本入力!$B$23</f>
        <v>口座名を入力してください。</v>
      </c>
      <c r="D164" s="569"/>
      <c r="E164" s="569"/>
      <c r="F164" s="569"/>
      <c r="G164" s="569"/>
      <c r="H164" s="569"/>
      <c r="I164" s="569"/>
      <c r="J164" s="569"/>
      <c r="K164" s="569"/>
      <c r="L164" s="570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46"/>
      <c r="Y164" s="34"/>
      <c r="Z164" s="34"/>
      <c r="AA164" s="34"/>
      <c r="AB164" s="34"/>
      <c r="AC164" s="34"/>
    </row>
    <row r="165" spans="1:41" s="35" customFormat="1" ht="10.8" customHeight="1">
      <c r="A165" s="593"/>
      <c r="B165" s="599" t="s">
        <v>26</v>
      </c>
      <c r="C165" s="601" t="str">
        <f>基本入力!$B$21&amp;"　"&amp;IF(基本入力!$F$21=0,"",基本入力!$F$21)</f>
        <v>御社名を正式名称で入力してください。　</v>
      </c>
      <c r="D165" s="601"/>
      <c r="E165" s="601"/>
      <c r="F165" s="601"/>
      <c r="G165" s="601"/>
      <c r="H165" s="601" t="str">
        <f>IF(基本入力!$E$21=0,"",基本入力!$E$21)</f>
        <v/>
      </c>
      <c r="I165" s="601"/>
      <c r="J165" s="601"/>
      <c r="K165" s="601"/>
      <c r="L165" s="602"/>
      <c r="M165" s="34"/>
      <c r="N165" s="34"/>
      <c r="O165" s="34"/>
      <c r="P165" s="34"/>
      <c r="Q165" s="34"/>
      <c r="R165" s="571"/>
      <c r="S165" s="571"/>
      <c r="T165" s="172" t="s">
        <v>147</v>
      </c>
      <c r="U165" s="172" t="s">
        <v>148</v>
      </c>
      <c r="V165" s="172" t="s">
        <v>148</v>
      </c>
      <c r="W165" s="172" t="s">
        <v>153</v>
      </c>
      <c r="X165" s="172"/>
      <c r="Y165" s="461" t="s">
        <v>150</v>
      </c>
      <c r="Z165" s="462"/>
      <c r="AA165" s="463" t="s">
        <v>151</v>
      </c>
      <c r="AB165" s="464"/>
      <c r="AC165" s="462"/>
    </row>
    <row r="166" spans="1:41" s="35" customFormat="1" ht="6.6" customHeight="1">
      <c r="A166" s="594"/>
      <c r="B166" s="600"/>
      <c r="C166" s="603"/>
      <c r="D166" s="603"/>
      <c r="E166" s="603"/>
      <c r="F166" s="603"/>
      <c r="G166" s="603"/>
      <c r="H166" s="603"/>
      <c r="I166" s="603"/>
      <c r="J166" s="603"/>
      <c r="K166" s="603"/>
      <c r="L166" s="604"/>
      <c r="M166" s="34"/>
      <c r="N166" s="34"/>
      <c r="O166" s="34"/>
      <c r="P166" s="34"/>
      <c r="Q166" s="34"/>
      <c r="R166" s="571"/>
      <c r="S166" s="571"/>
      <c r="T166" s="605"/>
      <c r="U166" s="605"/>
      <c r="V166" s="605"/>
      <c r="W166" s="605"/>
      <c r="X166" s="605"/>
      <c r="Y166" s="608"/>
      <c r="Z166" s="609"/>
      <c r="AA166" s="608"/>
      <c r="AB166" s="614"/>
      <c r="AC166" s="609"/>
    </row>
    <row r="167" spans="1:41" s="35" customForma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571"/>
      <c r="S167" s="571"/>
      <c r="T167" s="606"/>
      <c r="U167" s="606"/>
      <c r="V167" s="606"/>
      <c r="W167" s="606"/>
      <c r="X167" s="606"/>
      <c r="Y167" s="610"/>
      <c r="Z167" s="611"/>
      <c r="AA167" s="610"/>
      <c r="AB167" s="615"/>
      <c r="AC167" s="611"/>
    </row>
    <row r="168" spans="1:41" ht="20.25" customHeight="1">
      <c r="A168" s="47" t="s">
        <v>27</v>
      </c>
      <c r="B168" s="47"/>
      <c r="C168" s="47" t="str">
        <f>IF(Q163=0.08,"消費税率は経過措置適用による","")</f>
        <v/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572"/>
      <c r="S168" s="572"/>
      <c r="T168" s="607"/>
      <c r="U168" s="607"/>
      <c r="V168" s="607"/>
      <c r="W168" s="607"/>
      <c r="X168" s="607"/>
      <c r="Y168" s="612"/>
      <c r="Z168" s="613"/>
      <c r="AA168" s="612"/>
      <c r="AB168" s="616"/>
      <c r="AC168" s="613"/>
    </row>
    <row r="169" spans="1:41" ht="3.6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</row>
    <row r="170" spans="1:41" ht="14.4" customHeight="1">
      <c r="A170" s="509" t="s">
        <v>120</v>
      </c>
      <c r="B170" s="509"/>
      <c r="C170" s="635"/>
      <c r="D170" s="20"/>
      <c r="E170" s="20"/>
      <c r="F170" s="20"/>
      <c r="G170" s="20"/>
      <c r="H170" s="20"/>
      <c r="I170" s="20"/>
      <c r="J170" s="20"/>
      <c r="K170" s="20"/>
      <c r="L170" s="20"/>
      <c r="M170" s="590" t="s">
        <v>4</v>
      </c>
      <c r="N170" s="590"/>
      <c r="O170" s="590"/>
      <c r="P170" s="590"/>
      <c r="Q170" s="590"/>
      <c r="R170" s="590"/>
      <c r="S170" s="590"/>
      <c r="T170" s="590"/>
      <c r="U170" s="20"/>
      <c r="V170" s="20"/>
      <c r="W170" s="21" t="s">
        <v>25</v>
      </c>
      <c r="X170" s="460" t="str">
        <f>IF($D177="","",VLOOKUP($D177,工事名!$B$2:$D$106,3,FALSE))</f>
        <v/>
      </c>
      <c r="Y170" s="460"/>
      <c r="Z170" s="460"/>
      <c r="AA170" s="460"/>
      <c r="AB170" s="460"/>
      <c r="AC170" s="460"/>
    </row>
    <row r="171" spans="1:41" ht="14.4" customHeight="1" thickBo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591" t="s">
        <v>4</v>
      </c>
      <c r="N171" s="591"/>
      <c r="O171" s="591"/>
      <c r="P171" s="591"/>
      <c r="Q171" s="591"/>
      <c r="R171" s="591"/>
      <c r="S171" s="591"/>
      <c r="T171" s="591"/>
      <c r="U171" s="23"/>
      <c r="V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</row>
    <row r="172" spans="1:41" ht="13.2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556"/>
      <c r="N172" s="556"/>
      <c r="O172" s="556"/>
      <c r="P172" s="556"/>
      <c r="Q172" s="556"/>
      <c r="R172" s="556"/>
      <c r="S172" s="556"/>
      <c r="T172" s="556"/>
      <c r="U172" s="20"/>
      <c r="V172" s="20"/>
      <c r="W172" s="20"/>
      <c r="X172" s="20"/>
      <c r="Y172" s="20"/>
      <c r="AA172" s="455" t="s">
        <v>77</v>
      </c>
      <c r="AB172" s="455"/>
      <c r="AC172" s="455"/>
    </row>
    <row r="173" spans="1:41" ht="12" customHeight="1">
      <c r="A173" s="587" t="s">
        <v>5</v>
      </c>
      <c r="B173" s="587"/>
      <c r="C173" s="587"/>
      <c r="D173" s="587"/>
      <c r="E173" s="587"/>
      <c r="F173" s="587"/>
      <c r="G173" s="587"/>
      <c r="H173" s="587"/>
      <c r="I173" s="587"/>
      <c r="J173" s="587"/>
      <c r="K173" s="587"/>
      <c r="L173" s="587"/>
      <c r="M173" s="556"/>
      <c r="N173" s="556"/>
      <c r="O173" s="556"/>
      <c r="P173" s="556"/>
      <c r="Q173" s="556"/>
      <c r="R173" s="556"/>
      <c r="S173" s="556"/>
      <c r="T173" s="556"/>
      <c r="U173" s="507" t="s">
        <v>37</v>
      </c>
      <c r="V173" s="656" t="str">
        <f>IF(基本入力!$B$3=0,"",基本入力!$B$3)</f>
        <v>住所を入力してください。</v>
      </c>
      <c r="W173" s="656"/>
      <c r="X173" s="656"/>
      <c r="Y173" s="656"/>
      <c r="Z173" s="656"/>
      <c r="AA173" s="656"/>
      <c r="AB173" s="166"/>
      <c r="AC173" s="24"/>
    </row>
    <row r="174" spans="1:41" ht="12" customHeight="1">
      <c r="A174" s="587"/>
      <c r="B174" s="587"/>
      <c r="C174" s="587"/>
      <c r="D174" s="587"/>
      <c r="E174" s="587"/>
      <c r="F174" s="587"/>
      <c r="G174" s="587"/>
      <c r="H174" s="587"/>
      <c r="I174" s="587"/>
      <c r="J174" s="587"/>
      <c r="K174" s="587"/>
      <c r="L174" s="587"/>
      <c r="M174" s="20"/>
      <c r="N174" s="20"/>
      <c r="O174" s="20"/>
      <c r="P174" s="20"/>
      <c r="Q174" s="20"/>
      <c r="R174" s="20"/>
      <c r="S174" s="20"/>
      <c r="T174" s="20"/>
      <c r="U174" s="508"/>
      <c r="V174" s="632"/>
      <c r="W174" s="632"/>
      <c r="X174" s="632"/>
      <c r="Y174" s="632"/>
      <c r="Z174" s="632"/>
      <c r="AA174" s="632"/>
      <c r="AB174" s="152"/>
      <c r="AC174" s="25"/>
    </row>
    <row r="175" spans="1:41" ht="12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508" t="s">
        <v>38</v>
      </c>
      <c r="V175" s="496" t="str">
        <f>IF(基本入力!$B$5=0,"",基本入力!$B$5)</f>
        <v>御社名を正式名称で入力してください。</v>
      </c>
      <c r="W175" s="496"/>
      <c r="X175" s="496"/>
      <c r="Y175" s="496"/>
      <c r="Z175" s="496"/>
      <c r="AA175" s="496"/>
      <c r="AB175" s="496"/>
      <c r="AC175" s="26"/>
    </row>
    <row r="176" spans="1:41" ht="12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508"/>
      <c r="V176" s="496"/>
      <c r="W176" s="496"/>
      <c r="X176" s="496"/>
      <c r="Y176" s="496"/>
      <c r="Z176" s="496"/>
      <c r="AA176" s="496"/>
      <c r="AB176" s="496"/>
      <c r="AC176" s="26"/>
    </row>
    <row r="177" spans="1:29" ht="12" customHeight="1">
      <c r="A177" s="20"/>
      <c r="B177" s="595" t="s">
        <v>0</v>
      </c>
      <c r="C177" s="595"/>
      <c r="D177" s="633"/>
      <c r="E177" s="633"/>
      <c r="F177" s="633"/>
      <c r="G177" s="633"/>
      <c r="H177" s="633"/>
      <c r="I177" s="595" t="s">
        <v>7</v>
      </c>
      <c r="J177" s="20"/>
      <c r="K177" s="20"/>
      <c r="L177" s="20"/>
      <c r="M177" s="20"/>
      <c r="N177" s="20"/>
      <c r="O177" s="20"/>
      <c r="P177" s="20"/>
      <c r="Q177" s="450" t="str">
        <f>IF(基本入力!$B$13=0,"",基本入力!$B$13)</f>
        <v>000000</v>
      </c>
      <c r="R177" s="450"/>
      <c r="T177" s="52"/>
      <c r="U177" s="508"/>
      <c r="V177" s="496"/>
      <c r="W177" s="496"/>
      <c r="X177" s="496"/>
      <c r="Y177" s="496"/>
      <c r="Z177" s="496"/>
      <c r="AA177" s="496"/>
      <c r="AB177" s="496"/>
      <c r="AC177" s="26"/>
    </row>
    <row r="178" spans="1:29" ht="12" customHeight="1" thickBot="1">
      <c r="A178" s="20"/>
      <c r="B178" s="596"/>
      <c r="C178" s="596"/>
      <c r="D178" s="634"/>
      <c r="E178" s="634"/>
      <c r="F178" s="634"/>
      <c r="G178" s="634"/>
      <c r="H178" s="634"/>
      <c r="I178" s="596"/>
      <c r="J178" s="20"/>
      <c r="K178" s="20"/>
      <c r="L178" s="20"/>
      <c r="M178" s="20"/>
      <c r="N178" s="20"/>
      <c r="O178" s="20"/>
      <c r="P178" s="157" t="s">
        <v>140</v>
      </c>
      <c r="Q178" s="451"/>
      <c r="R178" s="451"/>
      <c r="T178" s="52"/>
      <c r="U178" s="151"/>
      <c r="V178" s="485" t="str">
        <f>IF(基本入力!$B$7=0,"",基本入力!$B$7)</f>
        <v>御社の代表取締役社長を入力してください。</v>
      </c>
      <c r="W178" s="485"/>
      <c r="X178" s="485"/>
      <c r="Y178" s="485"/>
      <c r="Z178" s="485"/>
      <c r="AA178" s="485"/>
      <c r="AB178" s="156"/>
      <c r="AC178" s="28"/>
    </row>
    <row r="179" spans="1:29" ht="12" customHeight="1">
      <c r="A179" s="20"/>
      <c r="B179" s="29"/>
      <c r="C179" s="29"/>
      <c r="D179" s="29"/>
      <c r="E179" s="153"/>
      <c r="F179" s="153"/>
      <c r="G179" s="153"/>
      <c r="H179" s="153"/>
      <c r="I179" s="29"/>
      <c r="J179" s="20"/>
      <c r="K179" s="20"/>
      <c r="L179" s="20"/>
      <c r="M179" s="20"/>
      <c r="N179" s="20"/>
      <c r="O179" s="20"/>
      <c r="P179" s="20"/>
      <c r="Q179" s="20"/>
      <c r="R179" s="20"/>
      <c r="T179" s="20"/>
      <c r="U179" s="151"/>
      <c r="V179" s="485"/>
      <c r="W179" s="485"/>
      <c r="X179" s="485"/>
      <c r="Y179" s="485"/>
      <c r="Z179" s="485"/>
      <c r="AA179" s="485"/>
      <c r="AB179" s="156"/>
      <c r="AC179" s="28"/>
    </row>
    <row r="180" spans="1:29" ht="12" customHeight="1">
      <c r="A180" s="20"/>
      <c r="B180" s="595" t="s">
        <v>6</v>
      </c>
      <c r="C180" s="595"/>
      <c r="D180" s="597" t="str">
        <f>IF($D177="","",VLOOKUP($D177,工事名!$B$2:$C$106,2,FALSE))</f>
        <v/>
      </c>
      <c r="E180" s="597"/>
      <c r="F180" s="597"/>
      <c r="G180" s="597"/>
      <c r="H180" s="597"/>
      <c r="I180" s="597"/>
      <c r="J180" s="597"/>
      <c r="K180" s="597"/>
      <c r="L180" s="597"/>
      <c r="M180" s="597"/>
      <c r="N180" s="597"/>
      <c r="O180" s="597"/>
      <c r="P180" s="597"/>
      <c r="Q180" s="597"/>
      <c r="R180" s="597"/>
      <c r="S180" s="597"/>
      <c r="T180" s="20"/>
      <c r="U180" s="490" t="s">
        <v>23</v>
      </c>
      <c r="V180" s="492" t="str">
        <f>IF(基本入力!$B$9=0,"",基本入力!$B$9)</f>
        <v>電話番号入力</v>
      </c>
      <c r="W180" s="492"/>
      <c r="X180" s="494" t="s">
        <v>24</v>
      </c>
      <c r="Y180" s="492" t="str">
        <f>IF(基本入力!$B$11=0,"",基本入力!$B$11)</f>
        <v>FAX番号入力</v>
      </c>
      <c r="Z180" s="492"/>
      <c r="AA180" s="492"/>
      <c r="AB180" s="492"/>
      <c r="AC180" s="154"/>
    </row>
    <row r="181" spans="1:29" ht="12" customHeight="1" thickBot="1">
      <c r="A181" s="20"/>
      <c r="B181" s="596"/>
      <c r="C181" s="596"/>
      <c r="D181" s="598"/>
      <c r="E181" s="598"/>
      <c r="F181" s="598"/>
      <c r="G181" s="598"/>
      <c r="H181" s="598"/>
      <c r="I181" s="598"/>
      <c r="J181" s="598"/>
      <c r="K181" s="598"/>
      <c r="L181" s="598"/>
      <c r="M181" s="598"/>
      <c r="N181" s="598"/>
      <c r="O181" s="598"/>
      <c r="P181" s="598"/>
      <c r="Q181" s="598"/>
      <c r="R181" s="598"/>
      <c r="S181" s="598"/>
      <c r="T181" s="20"/>
      <c r="U181" s="491"/>
      <c r="V181" s="493"/>
      <c r="W181" s="493"/>
      <c r="X181" s="495"/>
      <c r="Y181" s="493"/>
      <c r="Z181" s="493"/>
      <c r="AA181" s="493"/>
      <c r="AB181" s="493"/>
      <c r="AC181" s="155"/>
    </row>
    <row r="182" spans="1:29" ht="12" customHeight="1" thickBo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1:29" ht="12" customHeight="1">
      <c r="A183" s="636" t="s">
        <v>9</v>
      </c>
      <c r="B183" s="637"/>
      <c r="C183" s="637"/>
      <c r="D183" s="637"/>
      <c r="E183" s="637"/>
      <c r="F183" s="620" t="str">
        <f>IF($D177="","",VLOOKUP($D177,工事名!$B$2:$G$106,6,FALSE))</f>
        <v/>
      </c>
      <c r="G183" s="621"/>
      <c r="H183" s="621"/>
      <c r="I183" s="621"/>
      <c r="J183" s="621"/>
      <c r="K183" s="621"/>
      <c r="L183" s="622"/>
      <c r="M183" s="31"/>
      <c r="N183" s="657" t="s">
        <v>28</v>
      </c>
      <c r="O183" s="658"/>
      <c r="P183" s="628" t="s">
        <v>30</v>
      </c>
      <c r="Q183" s="629"/>
      <c r="R183" s="629"/>
      <c r="S183" s="629"/>
      <c r="T183" s="629"/>
      <c r="U183" s="630"/>
      <c r="V183" s="158" t="s">
        <v>2</v>
      </c>
      <c r="W183" s="158" t="s">
        <v>29</v>
      </c>
      <c r="X183" s="659" t="s">
        <v>31</v>
      </c>
      <c r="Y183" s="659"/>
      <c r="Z183" s="659" t="s">
        <v>32</v>
      </c>
      <c r="AA183" s="579"/>
      <c r="AB183" s="579"/>
      <c r="AC183" s="660"/>
    </row>
    <row r="184" spans="1:29" ht="12" customHeight="1">
      <c r="A184" s="638"/>
      <c r="B184" s="639"/>
      <c r="C184" s="639"/>
      <c r="D184" s="639"/>
      <c r="E184" s="639"/>
      <c r="F184" s="534"/>
      <c r="G184" s="535"/>
      <c r="H184" s="535"/>
      <c r="I184" s="535"/>
      <c r="J184" s="535"/>
      <c r="K184" s="535"/>
      <c r="L184" s="536"/>
      <c r="M184" s="31"/>
      <c r="N184" s="328"/>
      <c r="O184" s="329"/>
      <c r="P184" s="330"/>
      <c r="Q184" s="331"/>
      <c r="R184" s="331"/>
      <c r="S184" s="331"/>
      <c r="T184" s="331"/>
      <c r="U184" s="332"/>
      <c r="V184" s="336"/>
      <c r="W184" s="337"/>
      <c r="X184" s="311"/>
      <c r="Y184" s="311"/>
      <c r="Z184" s="359">
        <f>V184*X184</f>
        <v>0</v>
      </c>
      <c r="AA184" s="360"/>
      <c r="AB184" s="360"/>
      <c r="AC184" s="361"/>
    </row>
    <row r="185" spans="1:29" ht="12" customHeight="1">
      <c r="A185" s="638"/>
      <c r="B185" s="639"/>
      <c r="C185" s="639"/>
      <c r="D185" s="639"/>
      <c r="E185" s="639"/>
      <c r="F185" s="623"/>
      <c r="G185" s="624"/>
      <c r="H185" s="624"/>
      <c r="I185" s="624"/>
      <c r="J185" s="624"/>
      <c r="K185" s="624"/>
      <c r="L185" s="625"/>
      <c r="M185" s="31"/>
      <c r="N185" s="328"/>
      <c r="O185" s="329"/>
      <c r="P185" s="333"/>
      <c r="Q185" s="334"/>
      <c r="R185" s="334"/>
      <c r="S185" s="334"/>
      <c r="T185" s="334"/>
      <c r="U185" s="335"/>
      <c r="V185" s="336"/>
      <c r="W185" s="309"/>
      <c r="X185" s="311"/>
      <c r="Y185" s="311"/>
      <c r="Z185" s="359"/>
      <c r="AA185" s="360"/>
      <c r="AB185" s="360"/>
      <c r="AC185" s="361"/>
    </row>
    <row r="186" spans="1:29" ht="12" customHeight="1">
      <c r="A186" s="638" t="s">
        <v>8</v>
      </c>
      <c r="B186" s="639"/>
      <c r="C186" s="639"/>
      <c r="D186" s="639"/>
      <c r="E186" s="639"/>
      <c r="F186" s="652" t="str">
        <f>IF($D177="","",VLOOKUP($D177,工事名!$B$2:$H$106,7,FALSE))</f>
        <v/>
      </c>
      <c r="G186" s="652"/>
      <c r="H186" s="652"/>
      <c r="I186" s="652"/>
      <c r="J186" s="652"/>
      <c r="K186" s="652"/>
      <c r="L186" s="653"/>
      <c r="M186" s="20"/>
      <c r="N186" s="328"/>
      <c r="O186" s="329"/>
      <c r="P186" s="330"/>
      <c r="Q186" s="331"/>
      <c r="R186" s="331"/>
      <c r="S186" s="331"/>
      <c r="T186" s="331"/>
      <c r="U186" s="332"/>
      <c r="V186" s="336"/>
      <c r="W186" s="309"/>
      <c r="X186" s="311"/>
      <c r="Y186" s="311"/>
      <c r="Z186" s="359">
        <f>V186*X186</f>
        <v>0</v>
      </c>
      <c r="AA186" s="360"/>
      <c r="AB186" s="360"/>
      <c r="AC186" s="361"/>
    </row>
    <row r="187" spans="1:29" ht="12" customHeight="1">
      <c r="A187" s="638"/>
      <c r="B187" s="639"/>
      <c r="C187" s="639"/>
      <c r="D187" s="639"/>
      <c r="E187" s="639"/>
      <c r="F187" s="652"/>
      <c r="G187" s="652"/>
      <c r="H187" s="652"/>
      <c r="I187" s="652"/>
      <c r="J187" s="652"/>
      <c r="K187" s="652"/>
      <c r="L187" s="653"/>
      <c r="M187" s="20"/>
      <c r="N187" s="328"/>
      <c r="O187" s="329"/>
      <c r="P187" s="333"/>
      <c r="Q187" s="334"/>
      <c r="R187" s="334"/>
      <c r="S187" s="334"/>
      <c r="T187" s="334"/>
      <c r="U187" s="335"/>
      <c r="V187" s="336"/>
      <c r="W187" s="309"/>
      <c r="X187" s="311"/>
      <c r="Y187" s="311"/>
      <c r="Z187" s="359"/>
      <c r="AA187" s="360"/>
      <c r="AB187" s="360"/>
      <c r="AC187" s="361"/>
    </row>
    <row r="188" spans="1:29" ht="12" customHeight="1" thickBot="1">
      <c r="A188" s="650"/>
      <c r="B188" s="651"/>
      <c r="C188" s="651"/>
      <c r="D188" s="651"/>
      <c r="E188" s="651"/>
      <c r="F188" s="654"/>
      <c r="G188" s="654"/>
      <c r="H188" s="654"/>
      <c r="I188" s="654"/>
      <c r="J188" s="654"/>
      <c r="K188" s="654"/>
      <c r="L188" s="655"/>
      <c r="M188" s="20"/>
      <c r="N188" s="362"/>
      <c r="O188" s="329"/>
      <c r="P188" s="330"/>
      <c r="Q188" s="331"/>
      <c r="R188" s="331"/>
      <c r="S188" s="331"/>
      <c r="T188" s="331"/>
      <c r="U188" s="332"/>
      <c r="V188" s="336"/>
      <c r="W188" s="309"/>
      <c r="X188" s="311"/>
      <c r="Y188" s="311"/>
      <c r="Z188" s="359">
        <f>V188*X188</f>
        <v>0</v>
      </c>
      <c r="AA188" s="360"/>
      <c r="AB188" s="360"/>
      <c r="AC188" s="361"/>
    </row>
    <row r="189" spans="1:29" ht="12" customHeight="1">
      <c r="A189" s="636" t="s">
        <v>10</v>
      </c>
      <c r="B189" s="637"/>
      <c r="C189" s="637"/>
      <c r="D189" s="637"/>
      <c r="E189" s="637"/>
      <c r="F189" s="546" t="str">
        <f>X205</f>
        <v/>
      </c>
      <c r="G189" s="547"/>
      <c r="H189" s="547"/>
      <c r="I189" s="547"/>
      <c r="J189" s="547"/>
      <c r="K189" s="547"/>
      <c r="L189" s="548"/>
      <c r="M189" s="20"/>
      <c r="N189" s="363"/>
      <c r="O189" s="329"/>
      <c r="P189" s="333"/>
      <c r="Q189" s="334"/>
      <c r="R189" s="334"/>
      <c r="S189" s="334"/>
      <c r="T189" s="334"/>
      <c r="U189" s="335"/>
      <c r="V189" s="336"/>
      <c r="W189" s="309"/>
      <c r="X189" s="311"/>
      <c r="Y189" s="311"/>
      <c r="Z189" s="359"/>
      <c r="AA189" s="360"/>
      <c r="AB189" s="360"/>
      <c r="AC189" s="361"/>
    </row>
    <row r="190" spans="1:29" ht="12" customHeight="1">
      <c r="A190" s="638"/>
      <c r="B190" s="639"/>
      <c r="C190" s="639"/>
      <c r="D190" s="639"/>
      <c r="E190" s="639"/>
      <c r="F190" s="549"/>
      <c r="G190" s="550"/>
      <c r="H190" s="550"/>
      <c r="I190" s="550"/>
      <c r="J190" s="550"/>
      <c r="K190" s="550"/>
      <c r="L190" s="551"/>
      <c r="M190" s="20"/>
      <c r="N190" s="362"/>
      <c r="O190" s="329"/>
      <c r="P190" s="330"/>
      <c r="Q190" s="331"/>
      <c r="R190" s="331"/>
      <c r="S190" s="331"/>
      <c r="T190" s="331"/>
      <c r="U190" s="332"/>
      <c r="V190" s="336"/>
      <c r="W190" s="309"/>
      <c r="X190" s="311"/>
      <c r="Y190" s="311"/>
      <c r="Z190" s="359">
        <f>V190*X190</f>
        <v>0</v>
      </c>
      <c r="AA190" s="360"/>
      <c r="AB190" s="360"/>
      <c r="AC190" s="361"/>
    </row>
    <row r="191" spans="1:29" ht="12" customHeight="1" thickBot="1">
      <c r="A191" s="640"/>
      <c r="B191" s="641"/>
      <c r="C191" s="641"/>
      <c r="D191" s="641"/>
      <c r="E191" s="641"/>
      <c r="F191" s="552"/>
      <c r="G191" s="553"/>
      <c r="H191" s="553"/>
      <c r="I191" s="553"/>
      <c r="J191" s="553"/>
      <c r="K191" s="553"/>
      <c r="L191" s="554"/>
      <c r="M191" s="20"/>
      <c r="N191" s="363"/>
      <c r="O191" s="329"/>
      <c r="P191" s="333"/>
      <c r="Q191" s="334"/>
      <c r="R191" s="334"/>
      <c r="S191" s="334"/>
      <c r="T191" s="334"/>
      <c r="U191" s="335"/>
      <c r="V191" s="336"/>
      <c r="W191" s="309"/>
      <c r="X191" s="311"/>
      <c r="Y191" s="311"/>
      <c r="Z191" s="359"/>
      <c r="AA191" s="360"/>
      <c r="AB191" s="360"/>
      <c r="AC191" s="361"/>
    </row>
    <row r="192" spans="1:29" ht="12" customHeight="1">
      <c r="A192" s="642" t="s">
        <v>11</v>
      </c>
      <c r="B192" s="643"/>
      <c r="C192" s="643"/>
      <c r="D192" s="643"/>
      <c r="E192" s="643"/>
      <c r="F192" s="644" t="str">
        <f>IFERROR(SUM(F183-(F186+F189)),"")</f>
        <v/>
      </c>
      <c r="G192" s="644"/>
      <c r="H192" s="644"/>
      <c r="I192" s="644"/>
      <c r="J192" s="644"/>
      <c r="K192" s="644"/>
      <c r="L192" s="645"/>
      <c r="M192" s="20"/>
      <c r="N192" s="362"/>
      <c r="O192" s="329"/>
      <c r="P192" s="330"/>
      <c r="Q192" s="331"/>
      <c r="R192" s="331"/>
      <c r="S192" s="331"/>
      <c r="T192" s="331"/>
      <c r="U192" s="332"/>
      <c r="V192" s="336"/>
      <c r="W192" s="309"/>
      <c r="X192" s="311"/>
      <c r="Y192" s="311"/>
      <c r="Z192" s="359">
        <f>V192*X192</f>
        <v>0</v>
      </c>
      <c r="AA192" s="360"/>
      <c r="AB192" s="360"/>
      <c r="AC192" s="361"/>
    </row>
    <row r="193" spans="1:29" ht="12" customHeight="1">
      <c r="A193" s="638"/>
      <c r="B193" s="639"/>
      <c r="C193" s="639"/>
      <c r="D193" s="639"/>
      <c r="E193" s="639"/>
      <c r="F193" s="646"/>
      <c r="G193" s="646"/>
      <c r="H193" s="646"/>
      <c r="I193" s="646"/>
      <c r="J193" s="646"/>
      <c r="K193" s="646"/>
      <c r="L193" s="647"/>
      <c r="M193" s="20"/>
      <c r="N193" s="363"/>
      <c r="O193" s="329"/>
      <c r="P193" s="333"/>
      <c r="Q193" s="334"/>
      <c r="R193" s="334"/>
      <c r="S193" s="334"/>
      <c r="T193" s="334"/>
      <c r="U193" s="335"/>
      <c r="V193" s="336"/>
      <c r="W193" s="309"/>
      <c r="X193" s="311"/>
      <c r="Y193" s="311"/>
      <c r="Z193" s="359"/>
      <c r="AA193" s="360"/>
      <c r="AB193" s="360"/>
      <c r="AC193" s="361"/>
    </row>
    <row r="194" spans="1:29" ht="12" customHeight="1" thickBot="1">
      <c r="A194" s="640"/>
      <c r="B194" s="641"/>
      <c r="C194" s="641"/>
      <c r="D194" s="641"/>
      <c r="E194" s="641"/>
      <c r="F194" s="648"/>
      <c r="G194" s="648"/>
      <c r="H194" s="648"/>
      <c r="I194" s="648"/>
      <c r="J194" s="648"/>
      <c r="K194" s="648"/>
      <c r="L194" s="649"/>
      <c r="M194" s="20"/>
      <c r="N194" s="362"/>
      <c r="O194" s="329"/>
      <c r="P194" s="330"/>
      <c r="Q194" s="331"/>
      <c r="R194" s="331"/>
      <c r="S194" s="331"/>
      <c r="T194" s="331"/>
      <c r="U194" s="332"/>
      <c r="V194" s="336"/>
      <c r="W194" s="309"/>
      <c r="X194" s="311"/>
      <c r="Y194" s="311"/>
      <c r="Z194" s="359">
        <f>V194*X194</f>
        <v>0</v>
      </c>
      <c r="AA194" s="360"/>
      <c r="AB194" s="360"/>
      <c r="AC194" s="361"/>
    </row>
    <row r="195" spans="1:29" ht="12" customHeight="1" thickBo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363"/>
      <c r="O195" s="329"/>
      <c r="P195" s="333"/>
      <c r="Q195" s="334"/>
      <c r="R195" s="334"/>
      <c r="S195" s="334"/>
      <c r="T195" s="334"/>
      <c r="U195" s="335"/>
      <c r="V195" s="336"/>
      <c r="W195" s="309"/>
      <c r="X195" s="311"/>
      <c r="Y195" s="311"/>
      <c r="Z195" s="359"/>
      <c r="AA195" s="360"/>
      <c r="AB195" s="360"/>
      <c r="AC195" s="361"/>
    </row>
    <row r="196" spans="1:29" s="35" customFormat="1" ht="24" customHeight="1">
      <c r="A196" s="666" t="s">
        <v>12</v>
      </c>
      <c r="B196" s="667"/>
      <c r="C196" s="668" t="s">
        <v>152</v>
      </c>
      <c r="D196" s="668"/>
      <c r="E196" s="668"/>
      <c r="F196" s="668"/>
      <c r="G196" s="668"/>
      <c r="H196" s="668"/>
      <c r="I196" s="669" t="s">
        <v>13</v>
      </c>
      <c r="J196" s="669"/>
      <c r="K196" s="51" t="str">
        <f>IF($D177="","",VLOOKUP($D177,工事名!$B$2:$F$106,5,FALSE))</f>
        <v/>
      </c>
      <c r="L196" s="159" t="s">
        <v>35</v>
      </c>
      <c r="M196" s="34"/>
      <c r="N196" s="163"/>
      <c r="O196" s="160"/>
      <c r="P196" s="321"/>
      <c r="Q196" s="322"/>
      <c r="R196" s="322"/>
      <c r="S196" s="322"/>
      <c r="T196" s="322"/>
      <c r="U196" s="323"/>
      <c r="V196" s="161"/>
      <c r="W196" s="162"/>
      <c r="X196" s="324"/>
      <c r="Y196" s="324"/>
      <c r="Z196" s="276">
        <f>V196*X196</f>
        <v>0</v>
      </c>
      <c r="AA196" s="278"/>
      <c r="AB196" s="278"/>
      <c r="AC196" s="279"/>
    </row>
    <row r="197" spans="1:29" s="35" customFormat="1" ht="24" customHeight="1" thickBot="1">
      <c r="A197" s="661" t="s">
        <v>14</v>
      </c>
      <c r="B197" s="662"/>
      <c r="C197" s="663"/>
      <c r="D197" s="663"/>
      <c r="E197" s="663"/>
      <c r="F197" s="663"/>
      <c r="G197" s="540" t="s">
        <v>15</v>
      </c>
      <c r="H197" s="541"/>
      <c r="I197" s="542"/>
      <c r="J197" s="664" t="str">
        <f>IF($D177="","",VLOOKUP($D177,工事名!$B$2:$E$106,4,FALSE))</f>
        <v/>
      </c>
      <c r="K197" s="664"/>
      <c r="L197" s="665"/>
      <c r="M197" s="34"/>
      <c r="N197" s="163"/>
      <c r="O197" s="160"/>
      <c r="P197" s="321"/>
      <c r="Q197" s="322"/>
      <c r="R197" s="322"/>
      <c r="S197" s="322"/>
      <c r="T197" s="322"/>
      <c r="U197" s="323"/>
      <c r="V197" s="136"/>
      <c r="W197" s="162"/>
      <c r="X197" s="324"/>
      <c r="Y197" s="324"/>
      <c r="Z197" s="276">
        <f>V197*X197</f>
        <v>0</v>
      </c>
      <c r="AA197" s="278"/>
      <c r="AB197" s="278"/>
      <c r="AC197" s="279"/>
    </row>
    <row r="198" spans="1:29" s="35" customFormat="1" ht="24" customHeight="1">
      <c r="A198" s="666" t="s">
        <v>16</v>
      </c>
      <c r="B198" s="667"/>
      <c r="C198" s="670"/>
      <c r="D198" s="670"/>
      <c r="E198" s="670"/>
      <c r="F198" s="671"/>
      <c r="G198" s="584" t="s">
        <v>18</v>
      </c>
      <c r="H198" s="584"/>
      <c r="I198" s="584"/>
      <c r="J198" s="584"/>
      <c r="K198" s="584"/>
      <c r="L198" s="585"/>
      <c r="M198" s="34"/>
      <c r="N198" s="163"/>
      <c r="O198" s="160"/>
      <c r="P198" s="321"/>
      <c r="Q198" s="322"/>
      <c r="R198" s="322"/>
      <c r="S198" s="322"/>
      <c r="T198" s="322"/>
      <c r="U198" s="323"/>
      <c r="V198" s="161"/>
      <c r="W198" s="162"/>
      <c r="X198" s="324"/>
      <c r="Y198" s="324"/>
      <c r="Z198" s="276">
        <f>V198*X198</f>
        <v>0</v>
      </c>
      <c r="AA198" s="278"/>
      <c r="AB198" s="278"/>
      <c r="AC198" s="279"/>
    </row>
    <row r="199" spans="1:29" s="35" customFormat="1" ht="24" customHeight="1" thickBot="1">
      <c r="A199" s="672" t="s">
        <v>17</v>
      </c>
      <c r="B199" s="673"/>
      <c r="C199" s="674"/>
      <c r="D199" s="674"/>
      <c r="E199" s="674"/>
      <c r="F199" s="675"/>
      <c r="G199" s="541" t="s">
        <v>19</v>
      </c>
      <c r="H199" s="541"/>
      <c r="I199" s="541"/>
      <c r="J199" s="541"/>
      <c r="K199" s="541"/>
      <c r="L199" s="588"/>
      <c r="M199" s="34"/>
      <c r="N199" s="163"/>
      <c r="O199" s="160"/>
      <c r="P199" s="321"/>
      <c r="Q199" s="322"/>
      <c r="R199" s="322"/>
      <c r="S199" s="322"/>
      <c r="T199" s="322"/>
      <c r="U199" s="323"/>
      <c r="V199" s="161"/>
      <c r="W199" s="162"/>
      <c r="X199" s="324"/>
      <c r="Y199" s="324"/>
      <c r="Z199" s="276">
        <f>V199*X199</f>
        <v>0</v>
      </c>
      <c r="AA199" s="278"/>
      <c r="AB199" s="278"/>
      <c r="AC199" s="279"/>
    </row>
    <row r="200" spans="1:29" s="35" customFormat="1" ht="12" customHeight="1" thickBo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28"/>
      <c r="O200" s="329"/>
      <c r="P200" s="330"/>
      <c r="Q200" s="331"/>
      <c r="R200" s="331"/>
      <c r="S200" s="331"/>
      <c r="T200" s="331"/>
      <c r="U200" s="332"/>
      <c r="V200" s="336"/>
      <c r="W200" s="337"/>
      <c r="X200" s="311"/>
      <c r="Y200" s="311"/>
      <c r="Z200" s="276">
        <f>V200*X200</f>
        <v>0</v>
      </c>
      <c r="AA200" s="278"/>
      <c r="AB200" s="278"/>
      <c r="AC200" s="279"/>
    </row>
    <row r="201" spans="1:29" s="35" customFormat="1" ht="12" customHeight="1">
      <c r="A201" s="576" t="s">
        <v>20</v>
      </c>
      <c r="B201" s="577"/>
      <c r="C201" s="577"/>
      <c r="D201" s="577"/>
      <c r="E201" s="577"/>
      <c r="F201" s="578"/>
      <c r="G201" s="579" t="s">
        <v>21</v>
      </c>
      <c r="H201" s="577"/>
      <c r="I201" s="577"/>
      <c r="J201" s="577"/>
      <c r="K201" s="577"/>
      <c r="L201" s="580"/>
      <c r="M201" s="34"/>
      <c r="N201" s="328"/>
      <c r="O201" s="329"/>
      <c r="P201" s="333"/>
      <c r="Q201" s="334"/>
      <c r="R201" s="334"/>
      <c r="S201" s="334"/>
      <c r="T201" s="334"/>
      <c r="U201" s="335"/>
      <c r="V201" s="336"/>
      <c r="W201" s="337"/>
      <c r="X201" s="311"/>
      <c r="Y201" s="311"/>
      <c r="Z201" s="313"/>
      <c r="AA201" s="314"/>
      <c r="AB201" s="314"/>
      <c r="AC201" s="315"/>
    </row>
    <row r="202" spans="1:29" s="35" customFormat="1" ht="24" customHeight="1">
      <c r="A202" s="36"/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9"/>
      <c r="M202" s="34"/>
      <c r="N202" s="163"/>
      <c r="O202" s="160"/>
      <c r="P202" s="321"/>
      <c r="Q202" s="322"/>
      <c r="R202" s="322"/>
      <c r="S202" s="322"/>
      <c r="T202" s="322"/>
      <c r="U202" s="323"/>
      <c r="V202" s="161"/>
      <c r="W202" s="123"/>
      <c r="X202" s="324"/>
      <c r="Y202" s="324"/>
      <c r="Z202" s="325">
        <f>V202*X202</f>
        <v>0</v>
      </c>
      <c r="AA202" s="326"/>
      <c r="AB202" s="326"/>
      <c r="AC202" s="327"/>
    </row>
    <row r="203" spans="1:29" s="35" customFormat="1" ht="12" customHeight="1" thickBot="1">
      <c r="A203" s="40"/>
      <c r="B203" s="41"/>
      <c r="C203" s="41"/>
      <c r="D203" s="41"/>
      <c r="E203" s="41"/>
      <c r="F203" s="42"/>
      <c r="G203" s="41"/>
      <c r="H203" s="41"/>
      <c r="I203" s="41"/>
      <c r="J203" s="41"/>
      <c r="K203" s="41"/>
      <c r="L203" s="43"/>
      <c r="M203" s="34"/>
      <c r="N203" s="297"/>
      <c r="O203" s="299"/>
      <c r="P203" s="301" t="s">
        <v>34</v>
      </c>
      <c r="Q203" s="302"/>
      <c r="R203" s="302"/>
      <c r="S203" s="302"/>
      <c r="T203" s="302"/>
      <c r="U203" s="303"/>
      <c r="V203" s="307"/>
      <c r="W203" s="309"/>
      <c r="X203" s="311"/>
      <c r="Y203" s="311"/>
      <c r="Z203" s="276">
        <f>SUM(Z184:AC202)</f>
        <v>0</v>
      </c>
      <c r="AA203" s="277"/>
      <c r="AB203" s="278"/>
      <c r="AC203" s="279"/>
    </row>
    <row r="204" spans="1:29" s="35" customFormat="1" ht="12" customHeight="1" thickBo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298"/>
      <c r="O204" s="300"/>
      <c r="P204" s="304"/>
      <c r="Q204" s="305"/>
      <c r="R204" s="305"/>
      <c r="S204" s="305"/>
      <c r="T204" s="305"/>
      <c r="U204" s="306"/>
      <c r="V204" s="308"/>
      <c r="W204" s="310"/>
      <c r="X204" s="312"/>
      <c r="Y204" s="312"/>
      <c r="Z204" s="280"/>
      <c r="AA204" s="281"/>
      <c r="AB204" s="281"/>
      <c r="AC204" s="282"/>
    </row>
    <row r="205" spans="1:29" s="35" customFormat="1" ht="24" customHeight="1" thickBot="1">
      <c r="A205" s="592" t="s">
        <v>22</v>
      </c>
      <c r="B205" s="559" t="str">
        <f>IF(基本入力!$B$15=0,"",基本入力!$B$15)</f>
        <v>銀行名、支店名を入力してください。</v>
      </c>
      <c r="C205" s="560"/>
      <c r="D205" s="560"/>
      <c r="E205" s="560"/>
      <c r="F205" s="560"/>
      <c r="G205" s="560"/>
      <c r="H205" s="561"/>
      <c r="I205" s="44" t="str">
        <f>基本入力!$B$17</f>
        <v>当座または普通</v>
      </c>
      <c r="J205" s="562" t="str">
        <f>IF(基本入力!$B$19=0,"",基本入力!$B$19)</f>
        <v>口座番号入力</v>
      </c>
      <c r="K205" s="562"/>
      <c r="L205" s="563"/>
      <c r="M205" s="34"/>
      <c r="N205" s="498" t="s">
        <v>3</v>
      </c>
      <c r="O205" s="499"/>
      <c r="P205" s="500"/>
      <c r="Q205" s="501" t="s">
        <v>173</v>
      </c>
      <c r="R205" s="502"/>
      <c r="S205" s="505" t="str">
        <f>IFERROR(ROUND(Z203*Q205,0),"")</f>
        <v/>
      </c>
      <c r="T205" s="506"/>
      <c r="U205" s="564" t="s">
        <v>33</v>
      </c>
      <c r="V205" s="564"/>
      <c r="W205" s="565"/>
      <c r="X205" s="566" t="str">
        <f>IFERROR(Z203+S205,"")</f>
        <v/>
      </c>
      <c r="Y205" s="567"/>
      <c r="Z205" s="567"/>
      <c r="AA205" s="567"/>
      <c r="AB205" s="567"/>
      <c r="AC205" s="568"/>
    </row>
    <row r="206" spans="1:29" s="35" customFormat="1">
      <c r="A206" s="593"/>
      <c r="B206" s="45" t="s">
        <v>36</v>
      </c>
      <c r="C206" s="569" t="str">
        <f>基本入力!$B$23</f>
        <v>口座名を入力してください。</v>
      </c>
      <c r="D206" s="569"/>
      <c r="E206" s="569"/>
      <c r="F206" s="569"/>
      <c r="G206" s="569"/>
      <c r="H206" s="569"/>
      <c r="I206" s="569"/>
      <c r="J206" s="569"/>
      <c r="K206" s="569"/>
      <c r="L206" s="570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46"/>
      <c r="Y206" s="34"/>
      <c r="Z206" s="34"/>
      <c r="AA206" s="34"/>
      <c r="AB206" s="34"/>
      <c r="AC206" s="34"/>
    </row>
    <row r="207" spans="1:29" s="35" customFormat="1" ht="10.8" customHeight="1">
      <c r="A207" s="593"/>
      <c r="B207" s="599" t="s">
        <v>26</v>
      </c>
      <c r="C207" s="601" t="str">
        <f>基本入力!$B$21&amp;"　"&amp;IF(基本入力!$F$21=0,"",基本入力!$F$21)</f>
        <v>御社名を正式名称で入力してください。　</v>
      </c>
      <c r="D207" s="601"/>
      <c r="E207" s="601"/>
      <c r="F207" s="601"/>
      <c r="G207" s="601"/>
      <c r="H207" s="601" t="str">
        <f>IF(基本入力!$E$21=0,"",基本入力!$E$21)</f>
        <v/>
      </c>
      <c r="I207" s="601"/>
      <c r="J207" s="601"/>
      <c r="K207" s="601"/>
      <c r="L207" s="602"/>
      <c r="M207" s="34"/>
      <c r="N207" s="34"/>
      <c r="O207" s="34"/>
      <c r="P207" s="34"/>
      <c r="Q207" s="34"/>
      <c r="R207" s="571"/>
      <c r="S207" s="571"/>
      <c r="T207" s="172" t="s">
        <v>147</v>
      </c>
      <c r="U207" s="172" t="s">
        <v>148</v>
      </c>
      <c r="V207" s="172" t="s">
        <v>148</v>
      </c>
      <c r="W207" s="172" t="s">
        <v>153</v>
      </c>
      <c r="X207" s="172"/>
      <c r="Y207" s="461" t="s">
        <v>150</v>
      </c>
      <c r="Z207" s="462"/>
      <c r="AA207" s="463" t="s">
        <v>151</v>
      </c>
      <c r="AB207" s="464"/>
      <c r="AC207" s="462"/>
    </row>
    <row r="208" spans="1:29" s="35" customFormat="1" ht="6.6" customHeight="1">
      <c r="A208" s="594"/>
      <c r="B208" s="600"/>
      <c r="C208" s="603"/>
      <c r="D208" s="603"/>
      <c r="E208" s="603"/>
      <c r="F208" s="603"/>
      <c r="G208" s="603"/>
      <c r="H208" s="603"/>
      <c r="I208" s="603"/>
      <c r="J208" s="603"/>
      <c r="K208" s="603"/>
      <c r="L208" s="604"/>
      <c r="M208" s="34"/>
      <c r="N208" s="34"/>
      <c r="O208" s="34"/>
      <c r="P208" s="34"/>
      <c r="Q208" s="34"/>
      <c r="R208" s="571"/>
      <c r="S208" s="571"/>
      <c r="T208" s="605"/>
      <c r="U208" s="605"/>
      <c r="V208" s="605"/>
      <c r="W208" s="605"/>
      <c r="X208" s="605"/>
      <c r="Y208" s="608"/>
      <c r="Z208" s="609"/>
      <c r="AA208" s="608"/>
      <c r="AB208" s="614"/>
      <c r="AC208" s="609"/>
    </row>
    <row r="209" spans="1:41" s="35" customForma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571"/>
      <c r="S209" s="571"/>
      <c r="T209" s="606"/>
      <c r="U209" s="606"/>
      <c r="V209" s="606"/>
      <c r="W209" s="606"/>
      <c r="X209" s="606"/>
      <c r="Y209" s="610"/>
      <c r="Z209" s="611"/>
      <c r="AA209" s="610"/>
      <c r="AB209" s="615"/>
      <c r="AC209" s="611"/>
    </row>
    <row r="210" spans="1:41" ht="20.25" customHeight="1">
      <c r="A210" s="47" t="s">
        <v>27</v>
      </c>
      <c r="B210" s="47"/>
      <c r="C210" s="47" t="str">
        <f>IF(Q205=0.08,"消費税率は経過措置適用による","")</f>
        <v/>
      </c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572"/>
      <c r="S210" s="572"/>
      <c r="T210" s="607"/>
      <c r="U210" s="607"/>
      <c r="V210" s="607"/>
      <c r="W210" s="607"/>
      <c r="X210" s="607"/>
      <c r="Y210" s="612"/>
      <c r="Z210" s="613"/>
      <c r="AA210" s="612"/>
      <c r="AB210" s="616"/>
      <c r="AC210" s="613"/>
    </row>
    <row r="211" spans="1:41" ht="3.6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</row>
    <row r="212" spans="1:41" ht="14.4" customHeight="1">
      <c r="A212" s="509" t="s">
        <v>120</v>
      </c>
      <c r="B212" s="509"/>
      <c r="C212" s="635"/>
      <c r="D212" s="20"/>
      <c r="E212" s="20"/>
      <c r="F212" s="20"/>
      <c r="G212" s="20"/>
      <c r="H212" s="20"/>
      <c r="I212" s="20"/>
      <c r="J212" s="20"/>
      <c r="K212" s="20"/>
      <c r="L212" s="20"/>
      <c r="M212" s="590" t="s">
        <v>4</v>
      </c>
      <c r="N212" s="590"/>
      <c r="O212" s="590"/>
      <c r="P212" s="590"/>
      <c r="Q212" s="590"/>
      <c r="R212" s="590"/>
      <c r="S212" s="590"/>
      <c r="T212" s="590"/>
      <c r="U212" s="20"/>
      <c r="V212" s="20"/>
      <c r="W212" s="21" t="s">
        <v>25</v>
      </c>
      <c r="X212" s="460" t="str">
        <f>IF($D219="","",VLOOKUP($D219,工事名!$B$2:$D$106,3,FALSE))</f>
        <v/>
      </c>
      <c r="Y212" s="460"/>
      <c r="Z212" s="460"/>
      <c r="AA212" s="460"/>
      <c r="AB212" s="460"/>
      <c r="AC212" s="460"/>
    </row>
    <row r="213" spans="1:41" ht="14.4" customHeight="1" thickBo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591" t="s">
        <v>4</v>
      </c>
      <c r="N213" s="591"/>
      <c r="O213" s="591"/>
      <c r="P213" s="591"/>
      <c r="Q213" s="591"/>
      <c r="R213" s="591"/>
      <c r="S213" s="591"/>
      <c r="T213" s="591"/>
      <c r="U213" s="23"/>
      <c r="V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</row>
    <row r="214" spans="1:41" ht="13.2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556"/>
      <c r="N214" s="556"/>
      <c r="O214" s="556"/>
      <c r="P214" s="556"/>
      <c r="Q214" s="556"/>
      <c r="R214" s="556"/>
      <c r="S214" s="556"/>
      <c r="T214" s="556"/>
      <c r="U214" s="20"/>
      <c r="V214" s="20"/>
      <c r="W214" s="20"/>
      <c r="X214" s="20"/>
      <c r="Y214" s="20"/>
      <c r="AA214" s="455" t="s">
        <v>78</v>
      </c>
      <c r="AB214" s="455"/>
      <c r="AC214" s="455"/>
    </row>
    <row r="215" spans="1:41" ht="12" customHeight="1">
      <c r="A215" s="587" t="s">
        <v>5</v>
      </c>
      <c r="B215" s="587"/>
      <c r="C215" s="587"/>
      <c r="D215" s="587"/>
      <c r="E215" s="587"/>
      <c r="F215" s="587"/>
      <c r="G215" s="587"/>
      <c r="H215" s="587"/>
      <c r="I215" s="587"/>
      <c r="J215" s="587"/>
      <c r="K215" s="587"/>
      <c r="L215" s="587"/>
      <c r="M215" s="556"/>
      <c r="N215" s="556"/>
      <c r="O215" s="556"/>
      <c r="P215" s="556"/>
      <c r="Q215" s="556"/>
      <c r="R215" s="556"/>
      <c r="S215" s="556"/>
      <c r="T215" s="556"/>
      <c r="U215" s="507" t="s">
        <v>37</v>
      </c>
      <c r="V215" s="656" t="str">
        <f>IF(基本入力!$B$3=0,"",基本入力!$B$3)</f>
        <v>住所を入力してください。</v>
      </c>
      <c r="W215" s="656"/>
      <c r="X215" s="656"/>
      <c r="Y215" s="656"/>
      <c r="Z215" s="656"/>
      <c r="AA215" s="656"/>
      <c r="AB215" s="166"/>
      <c r="AC215" s="24"/>
    </row>
    <row r="216" spans="1:41" ht="12" customHeight="1">
      <c r="A216" s="587"/>
      <c r="B216" s="587"/>
      <c r="C216" s="587"/>
      <c r="D216" s="587"/>
      <c r="E216" s="587"/>
      <c r="F216" s="587"/>
      <c r="G216" s="587"/>
      <c r="H216" s="587"/>
      <c r="I216" s="587"/>
      <c r="J216" s="587"/>
      <c r="K216" s="587"/>
      <c r="L216" s="587"/>
      <c r="M216" s="20"/>
      <c r="N216" s="20"/>
      <c r="O216" s="20"/>
      <c r="P216" s="20"/>
      <c r="Q216" s="20"/>
      <c r="R216" s="20"/>
      <c r="S216" s="20"/>
      <c r="T216" s="20"/>
      <c r="U216" s="508"/>
      <c r="V216" s="632"/>
      <c r="W216" s="632"/>
      <c r="X216" s="632"/>
      <c r="Y216" s="632"/>
      <c r="Z216" s="632"/>
      <c r="AA216" s="632"/>
      <c r="AB216" s="152"/>
      <c r="AC216" s="25"/>
    </row>
    <row r="217" spans="1:41" ht="12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508" t="s">
        <v>38</v>
      </c>
      <c r="V217" s="496" t="str">
        <f>IF(基本入力!$B$5=0,"",基本入力!$B$5)</f>
        <v>御社名を正式名称で入力してください。</v>
      </c>
      <c r="W217" s="496"/>
      <c r="X217" s="496"/>
      <c r="Y217" s="496"/>
      <c r="Z217" s="496"/>
      <c r="AA217" s="496"/>
      <c r="AB217" s="496"/>
      <c r="AC217" s="26"/>
    </row>
    <row r="218" spans="1:41" ht="12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508"/>
      <c r="V218" s="496"/>
      <c r="W218" s="496"/>
      <c r="X218" s="496"/>
      <c r="Y218" s="496"/>
      <c r="Z218" s="496"/>
      <c r="AA218" s="496"/>
      <c r="AB218" s="496"/>
      <c r="AC218" s="26"/>
    </row>
    <row r="219" spans="1:41" ht="12" customHeight="1">
      <c r="A219" s="20"/>
      <c r="B219" s="595" t="s">
        <v>0</v>
      </c>
      <c r="C219" s="595"/>
      <c r="D219" s="633"/>
      <c r="E219" s="633"/>
      <c r="F219" s="633"/>
      <c r="G219" s="633"/>
      <c r="H219" s="633"/>
      <c r="I219" s="595" t="s">
        <v>7</v>
      </c>
      <c r="J219" s="20"/>
      <c r="K219" s="20"/>
      <c r="L219" s="20"/>
      <c r="M219" s="20"/>
      <c r="N219" s="20"/>
      <c r="O219" s="20"/>
      <c r="P219" s="20"/>
      <c r="Q219" s="450" t="str">
        <f>IF(基本入力!$B$13=0,"",基本入力!$B$13)</f>
        <v>000000</v>
      </c>
      <c r="R219" s="450"/>
      <c r="T219" s="52"/>
      <c r="U219" s="508"/>
      <c r="V219" s="496"/>
      <c r="W219" s="496"/>
      <c r="X219" s="496"/>
      <c r="Y219" s="496"/>
      <c r="Z219" s="496"/>
      <c r="AA219" s="496"/>
      <c r="AB219" s="496"/>
      <c r="AC219" s="26"/>
    </row>
    <row r="220" spans="1:41" ht="12" customHeight="1" thickBot="1">
      <c r="A220" s="20"/>
      <c r="B220" s="596"/>
      <c r="C220" s="596"/>
      <c r="D220" s="634"/>
      <c r="E220" s="634"/>
      <c r="F220" s="634"/>
      <c r="G220" s="634"/>
      <c r="H220" s="634"/>
      <c r="I220" s="596"/>
      <c r="J220" s="20"/>
      <c r="K220" s="20"/>
      <c r="L220" s="20"/>
      <c r="M220" s="20"/>
      <c r="N220" s="20"/>
      <c r="O220" s="20"/>
      <c r="P220" s="157" t="s">
        <v>140</v>
      </c>
      <c r="Q220" s="451"/>
      <c r="R220" s="451"/>
      <c r="T220" s="52"/>
      <c r="U220" s="151"/>
      <c r="V220" s="485" t="str">
        <f>IF(基本入力!$B$7=0,"",基本入力!$B$7)</f>
        <v>御社の代表取締役社長を入力してください。</v>
      </c>
      <c r="W220" s="485"/>
      <c r="X220" s="485"/>
      <c r="Y220" s="485"/>
      <c r="Z220" s="485"/>
      <c r="AA220" s="485"/>
      <c r="AB220" s="156"/>
      <c r="AC220" s="28"/>
    </row>
    <row r="221" spans="1:41" ht="12" customHeight="1">
      <c r="A221" s="20"/>
      <c r="B221" s="29"/>
      <c r="C221" s="29"/>
      <c r="D221" s="29"/>
      <c r="E221" s="153"/>
      <c r="F221" s="153"/>
      <c r="G221" s="153"/>
      <c r="H221" s="153"/>
      <c r="I221" s="29"/>
      <c r="J221" s="20"/>
      <c r="K221" s="20"/>
      <c r="L221" s="20"/>
      <c r="M221" s="20"/>
      <c r="N221" s="20"/>
      <c r="O221" s="20"/>
      <c r="P221" s="20"/>
      <c r="Q221" s="20"/>
      <c r="R221" s="20"/>
      <c r="T221" s="20"/>
      <c r="U221" s="151"/>
      <c r="V221" s="485"/>
      <c r="W221" s="485"/>
      <c r="X221" s="485"/>
      <c r="Y221" s="485"/>
      <c r="Z221" s="485"/>
      <c r="AA221" s="485"/>
      <c r="AB221" s="156"/>
      <c r="AC221" s="28"/>
    </row>
    <row r="222" spans="1:41" ht="12" customHeight="1">
      <c r="A222" s="20"/>
      <c r="B222" s="595" t="s">
        <v>6</v>
      </c>
      <c r="C222" s="595"/>
      <c r="D222" s="597" t="str">
        <f>IF($D219="","",VLOOKUP($D219,工事名!$B$2:$C$106,2,FALSE))</f>
        <v/>
      </c>
      <c r="E222" s="597"/>
      <c r="F222" s="597"/>
      <c r="G222" s="597"/>
      <c r="H222" s="597"/>
      <c r="I222" s="597"/>
      <c r="J222" s="597"/>
      <c r="K222" s="597"/>
      <c r="L222" s="597"/>
      <c r="M222" s="597"/>
      <c r="N222" s="597"/>
      <c r="O222" s="597"/>
      <c r="P222" s="597"/>
      <c r="Q222" s="597"/>
      <c r="R222" s="597"/>
      <c r="S222" s="597"/>
      <c r="T222" s="20"/>
      <c r="U222" s="490" t="s">
        <v>23</v>
      </c>
      <c r="V222" s="492" t="str">
        <f>IF(基本入力!$B$9=0,"",基本入力!$B$9)</f>
        <v>電話番号入力</v>
      </c>
      <c r="W222" s="492"/>
      <c r="X222" s="494" t="s">
        <v>24</v>
      </c>
      <c r="Y222" s="492" t="str">
        <f>IF(基本入力!$B$11=0,"",基本入力!$B$11)</f>
        <v>FAX番号入力</v>
      </c>
      <c r="Z222" s="492"/>
      <c r="AA222" s="492"/>
      <c r="AB222" s="492"/>
      <c r="AC222" s="154"/>
    </row>
    <row r="223" spans="1:41" ht="12" customHeight="1" thickBot="1">
      <c r="A223" s="20"/>
      <c r="B223" s="596"/>
      <c r="C223" s="596"/>
      <c r="D223" s="598"/>
      <c r="E223" s="598"/>
      <c r="F223" s="598"/>
      <c r="G223" s="598"/>
      <c r="H223" s="598"/>
      <c r="I223" s="598"/>
      <c r="J223" s="598"/>
      <c r="K223" s="598"/>
      <c r="L223" s="598"/>
      <c r="M223" s="598"/>
      <c r="N223" s="598"/>
      <c r="O223" s="598"/>
      <c r="P223" s="598"/>
      <c r="Q223" s="598"/>
      <c r="R223" s="598"/>
      <c r="S223" s="598"/>
      <c r="T223" s="20"/>
      <c r="U223" s="491"/>
      <c r="V223" s="493"/>
      <c r="W223" s="493"/>
      <c r="X223" s="495"/>
      <c r="Y223" s="493"/>
      <c r="Z223" s="493"/>
      <c r="AA223" s="493"/>
      <c r="AB223" s="493"/>
      <c r="AC223" s="155"/>
    </row>
    <row r="224" spans="1:41" ht="12" customHeight="1" thickBo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</row>
    <row r="225" spans="1:29" ht="12" customHeight="1">
      <c r="A225" s="636" t="s">
        <v>9</v>
      </c>
      <c r="B225" s="637"/>
      <c r="C225" s="637"/>
      <c r="D225" s="637"/>
      <c r="E225" s="637"/>
      <c r="F225" s="620" t="str">
        <f>IF($D219="","",VLOOKUP($D219,工事名!$B$2:$G$106,6,FALSE))</f>
        <v/>
      </c>
      <c r="G225" s="621"/>
      <c r="H225" s="621"/>
      <c r="I225" s="621"/>
      <c r="J225" s="621"/>
      <c r="K225" s="621"/>
      <c r="L225" s="622"/>
      <c r="M225" s="31"/>
      <c r="N225" s="657" t="s">
        <v>28</v>
      </c>
      <c r="O225" s="658"/>
      <c r="P225" s="628" t="s">
        <v>30</v>
      </c>
      <c r="Q225" s="629"/>
      <c r="R225" s="629"/>
      <c r="S225" s="629"/>
      <c r="T225" s="629"/>
      <c r="U225" s="630"/>
      <c r="V225" s="158" t="s">
        <v>2</v>
      </c>
      <c r="W225" s="158" t="s">
        <v>29</v>
      </c>
      <c r="X225" s="659" t="s">
        <v>31</v>
      </c>
      <c r="Y225" s="659"/>
      <c r="Z225" s="659" t="s">
        <v>32</v>
      </c>
      <c r="AA225" s="579"/>
      <c r="AB225" s="579"/>
      <c r="AC225" s="660"/>
    </row>
    <row r="226" spans="1:29" ht="12" customHeight="1">
      <c r="A226" s="638"/>
      <c r="B226" s="639"/>
      <c r="C226" s="639"/>
      <c r="D226" s="639"/>
      <c r="E226" s="639"/>
      <c r="F226" s="534"/>
      <c r="G226" s="535"/>
      <c r="H226" s="535"/>
      <c r="I226" s="535"/>
      <c r="J226" s="535"/>
      <c r="K226" s="535"/>
      <c r="L226" s="536"/>
      <c r="M226" s="31"/>
      <c r="N226" s="328"/>
      <c r="O226" s="329"/>
      <c r="P226" s="330"/>
      <c r="Q226" s="331"/>
      <c r="R226" s="331"/>
      <c r="S226" s="331"/>
      <c r="T226" s="331"/>
      <c r="U226" s="332"/>
      <c r="V226" s="336"/>
      <c r="W226" s="337"/>
      <c r="X226" s="311"/>
      <c r="Y226" s="311"/>
      <c r="Z226" s="359">
        <f>V226*X226</f>
        <v>0</v>
      </c>
      <c r="AA226" s="360"/>
      <c r="AB226" s="360"/>
      <c r="AC226" s="361"/>
    </row>
    <row r="227" spans="1:29" ht="12" customHeight="1">
      <c r="A227" s="638"/>
      <c r="B227" s="639"/>
      <c r="C227" s="639"/>
      <c r="D227" s="639"/>
      <c r="E227" s="639"/>
      <c r="F227" s="623"/>
      <c r="G227" s="624"/>
      <c r="H227" s="624"/>
      <c r="I227" s="624"/>
      <c r="J227" s="624"/>
      <c r="K227" s="624"/>
      <c r="L227" s="625"/>
      <c r="M227" s="31"/>
      <c r="N227" s="328"/>
      <c r="O227" s="329"/>
      <c r="P227" s="333"/>
      <c r="Q227" s="334"/>
      <c r="R227" s="334"/>
      <c r="S227" s="334"/>
      <c r="T227" s="334"/>
      <c r="U227" s="335"/>
      <c r="V227" s="336"/>
      <c r="W227" s="309"/>
      <c r="X227" s="311"/>
      <c r="Y227" s="311"/>
      <c r="Z227" s="359"/>
      <c r="AA227" s="360"/>
      <c r="AB227" s="360"/>
      <c r="AC227" s="361"/>
    </row>
    <row r="228" spans="1:29" ht="12" customHeight="1">
      <c r="A228" s="638" t="s">
        <v>8</v>
      </c>
      <c r="B228" s="639"/>
      <c r="C228" s="639"/>
      <c r="D228" s="639"/>
      <c r="E228" s="639"/>
      <c r="F228" s="652" t="str">
        <f>IF($D219="","",VLOOKUP($D219,工事名!$B$2:$H$106,7,FALSE))</f>
        <v/>
      </c>
      <c r="G228" s="652"/>
      <c r="H228" s="652"/>
      <c r="I228" s="652"/>
      <c r="J228" s="652"/>
      <c r="K228" s="652"/>
      <c r="L228" s="653"/>
      <c r="M228" s="20"/>
      <c r="N228" s="328"/>
      <c r="O228" s="329"/>
      <c r="P228" s="330"/>
      <c r="Q228" s="331"/>
      <c r="R228" s="331"/>
      <c r="S228" s="331"/>
      <c r="T228" s="331"/>
      <c r="U228" s="332"/>
      <c r="V228" s="336"/>
      <c r="W228" s="309"/>
      <c r="X228" s="311"/>
      <c r="Y228" s="311"/>
      <c r="Z228" s="359">
        <f>V228*X228</f>
        <v>0</v>
      </c>
      <c r="AA228" s="360"/>
      <c r="AB228" s="360"/>
      <c r="AC228" s="361"/>
    </row>
    <row r="229" spans="1:29" ht="12" customHeight="1">
      <c r="A229" s="638"/>
      <c r="B229" s="639"/>
      <c r="C229" s="639"/>
      <c r="D229" s="639"/>
      <c r="E229" s="639"/>
      <c r="F229" s="652"/>
      <c r="G229" s="652"/>
      <c r="H229" s="652"/>
      <c r="I229" s="652"/>
      <c r="J229" s="652"/>
      <c r="K229" s="652"/>
      <c r="L229" s="653"/>
      <c r="M229" s="20"/>
      <c r="N229" s="328"/>
      <c r="O229" s="329"/>
      <c r="P229" s="333"/>
      <c r="Q229" s="334"/>
      <c r="R229" s="334"/>
      <c r="S229" s="334"/>
      <c r="T229" s="334"/>
      <c r="U229" s="335"/>
      <c r="V229" s="336"/>
      <c r="W229" s="309"/>
      <c r="X229" s="311"/>
      <c r="Y229" s="311"/>
      <c r="Z229" s="359"/>
      <c r="AA229" s="360"/>
      <c r="AB229" s="360"/>
      <c r="AC229" s="361"/>
    </row>
    <row r="230" spans="1:29" ht="12" customHeight="1" thickBot="1">
      <c r="A230" s="650"/>
      <c r="B230" s="651"/>
      <c r="C230" s="651"/>
      <c r="D230" s="651"/>
      <c r="E230" s="651"/>
      <c r="F230" s="654"/>
      <c r="G230" s="654"/>
      <c r="H230" s="654"/>
      <c r="I230" s="654"/>
      <c r="J230" s="654"/>
      <c r="K230" s="654"/>
      <c r="L230" s="655"/>
      <c r="M230" s="20"/>
      <c r="N230" s="362"/>
      <c r="O230" s="329"/>
      <c r="P230" s="330"/>
      <c r="Q230" s="331"/>
      <c r="R230" s="331"/>
      <c r="S230" s="331"/>
      <c r="T230" s="331"/>
      <c r="U230" s="332"/>
      <c r="V230" s="336"/>
      <c r="W230" s="309"/>
      <c r="X230" s="311"/>
      <c r="Y230" s="311"/>
      <c r="Z230" s="359">
        <f>V230*X230</f>
        <v>0</v>
      </c>
      <c r="AA230" s="360"/>
      <c r="AB230" s="360"/>
      <c r="AC230" s="361"/>
    </row>
    <row r="231" spans="1:29" ht="12" customHeight="1">
      <c r="A231" s="636" t="s">
        <v>10</v>
      </c>
      <c r="B231" s="637"/>
      <c r="C231" s="637"/>
      <c r="D231" s="637"/>
      <c r="E231" s="637"/>
      <c r="F231" s="546" t="str">
        <f>X247</f>
        <v/>
      </c>
      <c r="G231" s="547"/>
      <c r="H231" s="547"/>
      <c r="I231" s="547"/>
      <c r="J231" s="547"/>
      <c r="K231" s="547"/>
      <c r="L231" s="548"/>
      <c r="M231" s="20"/>
      <c r="N231" s="363"/>
      <c r="O231" s="329"/>
      <c r="P231" s="333"/>
      <c r="Q231" s="334"/>
      <c r="R231" s="334"/>
      <c r="S231" s="334"/>
      <c r="T231" s="334"/>
      <c r="U231" s="335"/>
      <c r="V231" s="336"/>
      <c r="W231" s="309"/>
      <c r="X231" s="311"/>
      <c r="Y231" s="311"/>
      <c r="Z231" s="359"/>
      <c r="AA231" s="360"/>
      <c r="AB231" s="360"/>
      <c r="AC231" s="361"/>
    </row>
    <row r="232" spans="1:29" ht="12" customHeight="1">
      <c r="A232" s="638"/>
      <c r="B232" s="639"/>
      <c r="C232" s="639"/>
      <c r="D232" s="639"/>
      <c r="E232" s="639"/>
      <c r="F232" s="549"/>
      <c r="G232" s="550"/>
      <c r="H232" s="550"/>
      <c r="I232" s="550"/>
      <c r="J232" s="550"/>
      <c r="K232" s="550"/>
      <c r="L232" s="551"/>
      <c r="M232" s="20"/>
      <c r="N232" s="362"/>
      <c r="O232" s="329"/>
      <c r="P232" s="330"/>
      <c r="Q232" s="331"/>
      <c r="R232" s="331"/>
      <c r="S232" s="331"/>
      <c r="T232" s="331"/>
      <c r="U232" s="332"/>
      <c r="V232" s="336"/>
      <c r="W232" s="309"/>
      <c r="X232" s="311"/>
      <c r="Y232" s="311"/>
      <c r="Z232" s="359">
        <f>V232*X232</f>
        <v>0</v>
      </c>
      <c r="AA232" s="360"/>
      <c r="AB232" s="360"/>
      <c r="AC232" s="361"/>
    </row>
    <row r="233" spans="1:29" ht="12" customHeight="1" thickBot="1">
      <c r="A233" s="640"/>
      <c r="B233" s="641"/>
      <c r="C233" s="641"/>
      <c r="D233" s="641"/>
      <c r="E233" s="641"/>
      <c r="F233" s="552"/>
      <c r="G233" s="553"/>
      <c r="H233" s="553"/>
      <c r="I233" s="553"/>
      <c r="J233" s="553"/>
      <c r="K233" s="553"/>
      <c r="L233" s="554"/>
      <c r="M233" s="20"/>
      <c r="N233" s="363"/>
      <c r="O233" s="329"/>
      <c r="P233" s="333"/>
      <c r="Q233" s="334"/>
      <c r="R233" s="334"/>
      <c r="S233" s="334"/>
      <c r="T233" s="334"/>
      <c r="U233" s="335"/>
      <c r="V233" s="336"/>
      <c r="W233" s="309"/>
      <c r="X233" s="311"/>
      <c r="Y233" s="311"/>
      <c r="Z233" s="359"/>
      <c r="AA233" s="360"/>
      <c r="AB233" s="360"/>
      <c r="AC233" s="361"/>
    </row>
    <row r="234" spans="1:29" ht="12" customHeight="1">
      <c r="A234" s="642" t="s">
        <v>11</v>
      </c>
      <c r="B234" s="643"/>
      <c r="C234" s="643"/>
      <c r="D234" s="643"/>
      <c r="E234" s="643"/>
      <c r="F234" s="644" t="str">
        <f>IFERROR(SUM(F225-(F228+F231)),"")</f>
        <v/>
      </c>
      <c r="G234" s="644"/>
      <c r="H234" s="644"/>
      <c r="I234" s="644"/>
      <c r="J234" s="644"/>
      <c r="K234" s="644"/>
      <c r="L234" s="645"/>
      <c r="M234" s="20"/>
      <c r="N234" s="362"/>
      <c r="O234" s="329"/>
      <c r="P234" s="330"/>
      <c r="Q234" s="331"/>
      <c r="R234" s="331"/>
      <c r="S234" s="331"/>
      <c r="T234" s="331"/>
      <c r="U234" s="332"/>
      <c r="V234" s="336"/>
      <c r="W234" s="309"/>
      <c r="X234" s="311"/>
      <c r="Y234" s="311"/>
      <c r="Z234" s="359">
        <f>V234*X234</f>
        <v>0</v>
      </c>
      <c r="AA234" s="360"/>
      <c r="AB234" s="360"/>
      <c r="AC234" s="361"/>
    </row>
    <row r="235" spans="1:29" ht="12" customHeight="1">
      <c r="A235" s="638"/>
      <c r="B235" s="639"/>
      <c r="C235" s="639"/>
      <c r="D235" s="639"/>
      <c r="E235" s="639"/>
      <c r="F235" s="646"/>
      <c r="G235" s="646"/>
      <c r="H235" s="646"/>
      <c r="I235" s="646"/>
      <c r="J235" s="646"/>
      <c r="K235" s="646"/>
      <c r="L235" s="647"/>
      <c r="M235" s="20"/>
      <c r="N235" s="363"/>
      <c r="O235" s="329"/>
      <c r="P235" s="333"/>
      <c r="Q235" s="334"/>
      <c r="R235" s="334"/>
      <c r="S235" s="334"/>
      <c r="T235" s="334"/>
      <c r="U235" s="335"/>
      <c r="V235" s="336"/>
      <c r="W235" s="309"/>
      <c r="X235" s="311"/>
      <c r="Y235" s="311"/>
      <c r="Z235" s="359"/>
      <c r="AA235" s="360"/>
      <c r="AB235" s="360"/>
      <c r="AC235" s="361"/>
    </row>
    <row r="236" spans="1:29" ht="12" customHeight="1" thickBot="1">
      <c r="A236" s="640"/>
      <c r="B236" s="641"/>
      <c r="C236" s="641"/>
      <c r="D236" s="641"/>
      <c r="E236" s="641"/>
      <c r="F236" s="648"/>
      <c r="G236" s="648"/>
      <c r="H236" s="648"/>
      <c r="I236" s="648"/>
      <c r="J236" s="648"/>
      <c r="K236" s="648"/>
      <c r="L236" s="649"/>
      <c r="M236" s="20"/>
      <c r="N236" s="362"/>
      <c r="O236" s="329"/>
      <c r="P236" s="330"/>
      <c r="Q236" s="331"/>
      <c r="R236" s="331"/>
      <c r="S236" s="331"/>
      <c r="T236" s="331"/>
      <c r="U236" s="332"/>
      <c r="V236" s="336"/>
      <c r="W236" s="309"/>
      <c r="X236" s="311"/>
      <c r="Y236" s="311"/>
      <c r="Z236" s="359">
        <f>V236*X236</f>
        <v>0</v>
      </c>
      <c r="AA236" s="360"/>
      <c r="AB236" s="360"/>
      <c r="AC236" s="361"/>
    </row>
    <row r="237" spans="1:29" ht="12" customHeight="1" thickBo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363"/>
      <c r="O237" s="329"/>
      <c r="P237" s="333"/>
      <c r="Q237" s="334"/>
      <c r="R237" s="334"/>
      <c r="S237" s="334"/>
      <c r="T237" s="334"/>
      <c r="U237" s="335"/>
      <c r="V237" s="336"/>
      <c r="W237" s="309"/>
      <c r="X237" s="311"/>
      <c r="Y237" s="311"/>
      <c r="Z237" s="359"/>
      <c r="AA237" s="360"/>
      <c r="AB237" s="360"/>
      <c r="AC237" s="361"/>
    </row>
    <row r="238" spans="1:29" s="35" customFormat="1" ht="24" customHeight="1">
      <c r="A238" s="666" t="s">
        <v>12</v>
      </c>
      <c r="B238" s="667"/>
      <c r="C238" s="668" t="s">
        <v>152</v>
      </c>
      <c r="D238" s="668"/>
      <c r="E238" s="668"/>
      <c r="F238" s="668"/>
      <c r="G238" s="668"/>
      <c r="H238" s="668"/>
      <c r="I238" s="669" t="s">
        <v>13</v>
      </c>
      <c r="J238" s="669"/>
      <c r="K238" s="51" t="str">
        <f>IF($D219="","",VLOOKUP($D219,工事名!$B$2:$F$106,5,FALSE))</f>
        <v/>
      </c>
      <c r="L238" s="159" t="s">
        <v>35</v>
      </c>
      <c r="M238" s="34"/>
      <c r="N238" s="163"/>
      <c r="O238" s="160"/>
      <c r="P238" s="321"/>
      <c r="Q238" s="322"/>
      <c r="R238" s="322"/>
      <c r="S238" s="322"/>
      <c r="T238" s="322"/>
      <c r="U238" s="323"/>
      <c r="V238" s="161"/>
      <c r="W238" s="162"/>
      <c r="X238" s="324"/>
      <c r="Y238" s="324"/>
      <c r="Z238" s="276">
        <f>V238*X238</f>
        <v>0</v>
      </c>
      <c r="AA238" s="278"/>
      <c r="AB238" s="278"/>
      <c r="AC238" s="279"/>
    </row>
    <row r="239" spans="1:29" s="35" customFormat="1" ht="24" customHeight="1" thickBot="1">
      <c r="A239" s="661" t="s">
        <v>14</v>
      </c>
      <c r="B239" s="662"/>
      <c r="C239" s="663"/>
      <c r="D239" s="663"/>
      <c r="E239" s="663"/>
      <c r="F239" s="663"/>
      <c r="G239" s="540" t="s">
        <v>15</v>
      </c>
      <c r="H239" s="541"/>
      <c r="I239" s="542"/>
      <c r="J239" s="664" t="str">
        <f>IF($D219="","",VLOOKUP($D219,工事名!$B$2:$E$106,4,FALSE))</f>
        <v/>
      </c>
      <c r="K239" s="664"/>
      <c r="L239" s="665"/>
      <c r="M239" s="34"/>
      <c r="N239" s="163"/>
      <c r="O239" s="160"/>
      <c r="P239" s="321"/>
      <c r="Q239" s="322"/>
      <c r="R239" s="322"/>
      <c r="S239" s="322"/>
      <c r="T239" s="322"/>
      <c r="U239" s="323"/>
      <c r="V239" s="136"/>
      <c r="W239" s="162"/>
      <c r="X239" s="324"/>
      <c r="Y239" s="324"/>
      <c r="Z239" s="276">
        <f>V239*X239</f>
        <v>0</v>
      </c>
      <c r="AA239" s="278"/>
      <c r="AB239" s="278"/>
      <c r="AC239" s="279"/>
    </row>
    <row r="240" spans="1:29" s="35" customFormat="1" ht="24" customHeight="1">
      <c r="A240" s="666" t="s">
        <v>16</v>
      </c>
      <c r="B240" s="667"/>
      <c r="C240" s="670"/>
      <c r="D240" s="670"/>
      <c r="E240" s="670"/>
      <c r="F240" s="671"/>
      <c r="G240" s="584" t="s">
        <v>18</v>
      </c>
      <c r="H240" s="584"/>
      <c r="I240" s="584"/>
      <c r="J240" s="584"/>
      <c r="K240" s="584"/>
      <c r="L240" s="585"/>
      <c r="M240" s="34"/>
      <c r="N240" s="163"/>
      <c r="O240" s="160"/>
      <c r="P240" s="321"/>
      <c r="Q240" s="322"/>
      <c r="R240" s="322"/>
      <c r="S240" s="322"/>
      <c r="T240" s="322"/>
      <c r="U240" s="323"/>
      <c r="V240" s="161"/>
      <c r="W240" s="162"/>
      <c r="X240" s="324"/>
      <c r="Y240" s="324"/>
      <c r="Z240" s="276">
        <f>V240*X240</f>
        <v>0</v>
      </c>
      <c r="AA240" s="278"/>
      <c r="AB240" s="278"/>
      <c r="AC240" s="279"/>
    </row>
    <row r="241" spans="1:41" s="35" customFormat="1" ht="24" customHeight="1" thickBot="1">
      <c r="A241" s="672" t="s">
        <v>17</v>
      </c>
      <c r="B241" s="673"/>
      <c r="C241" s="674"/>
      <c r="D241" s="674"/>
      <c r="E241" s="674"/>
      <c r="F241" s="675"/>
      <c r="G241" s="541" t="s">
        <v>19</v>
      </c>
      <c r="H241" s="541"/>
      <c r="I241" s="541"/>
      <c r="J241" s="541"/>
      <c r="K241" s="541"/>
      <c r="L241" s="588"/>
      <c r="M241" s="34"/>
      <c r="N241" s="163"/>
      <c r="O241" s="160"/>
      <c r="P241" s="321"/>
      <c r="Q241" s="322"/>
      <c r="R241" s="322"/>
      <c r="S241" s="322"/>
      <c r="T241" s="322"/>
      <c r="U241" s="323"/>
      <c r="V241" s="161"/>
      <c r="W241" s="162"/>
      <c r="X241" s="324"/>
      <c r="Y241" s="324"/>
      <c r="Z241" s="276">
        <f>V241*X241</f>
        <v>0</v>
      </c>
      <c r="AA241" s="278"/>
      <c r="AB241" s="278"/>
      <c r="AC241" s="279"/>
    </row>
    <row r="242" spans="1:41" s="35" customFormat="1" ht="12" customHeight="1" thickBo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28"/>
      <c r="O242" s="329"/>
      <c r="P242" s="330"/>
      <c r="Q242" s="331"/>
      <c r="R242" s="331"/>
      <c r="S242" s="331"/>
      <c r="T242" s="331"/>
      <c r="U242" s="332"/>
      <c r="V242" s="336"/>
      <c r="W242" s="337"/>
      <c r="X242" s="311"/>
      <c r="Y242" s="311"/>
      <c r="Z242" s="276">
        <f>V242*X242</f>
        <v>0</v>
      </c>
      <c r="AA242" s="278"/>
      <c r="AB242" s="278"/>
      <c r="AC242" s="279"/>
    </row>
    <row r="243" spans="1:41" s="35" customFormat="1" ht="12" customHeight="1">
      <c r="A243" s="576" t="s">
        <v>20</v>
      </c>
      <c r="B243" s="577"/>
      <c r="C243" s="577"/>
      <c r="D243" s="577"/>
      <c r="E243" s="577"/>
      <c r="F243" s="578"/>
      <c r="G243" s="579" t="s">
        <v>21</v>
      </c>
      <c r="H243" s="577"/>
      <c r="I243" s="577"/>
      <c r="J243" s="577"/>
      <c r="K243" s="577"/>
      <c r="L243" s="580"/>
      <c r="M243" s="34"/>
      <c r="N243" s="328"/>
      <c r="O243" s="329"/>
      <c r="P243" s="333"/>
      <c r="Q243" s="334"/>
      <c r="R243" s="334"/>
      <c r="S243" s="334"/>
      <c r="T243" s="334"/>
      <c r="U243" s="335"/>
      <c r="V243" s="336"/>
      <c r="W243" s="337"/>
      <c r="X243" s="311"/>
      <c r="Y243" s="311"/>
      <c r="Z243" s="313"/>
      <c r="AA243" s="314"/>
      <c r="AB243" s="314"/>
      <c r="AC243" s="315"/>
    </row>
    <row r="244" spans="1:41" s="35" customFormat="1" ht="24" customHeight="1">
      <c r="A244" s="36"/>
      <c r="B244" s="37"/>
      <c r="C244" s="37"/>
      <c r="D244" s="37"/>
      <c r="E244" s="37"/>
      <c r="F244" s="38"/>
      <c r="G244" s="37"/>
      <c r="H244" s="37"/>
      <c r="I244" s="37"/>
      <c r="J244" s="37"/>
      <c r="K244" s="37"/>
      <c r="L244" s="39"/>
      <c r="M244" s="34"/>
      <c r="N244" s="163"/>
      <c r="O244" s="160"/>
      <c r="P244" s="321"/>
      <c r="Q244" s="322"/>
      <c r="R244" s="322"/>
      <c r="S244" s="322"/>
      <c r="T244" s="322"/>
      <c r="U244" s="323"/>
      <c r="V244" s="161"/>
      <c r="W244" s="123"/>
      <c r="X244" s="324"/>
      <c r="Y244" s="324"/>
      <c r="Z244" s="325">
        <f>V244*X244</f>
        <v>0</v>
      </c>
      <c r="AA244" s="326"/>
      <c r="AB244" s="326"/>
      <c r="AC244" s="327"/>
    </row>
    <row r="245" spans="1:41" s="35" customFormat="1" ht="12" customHeight="1" thickBot="1">
      <c r="A245" s="40"/>
      <c r="B245" s="41"/>
      <c r="C245" s="41"/>
      <c r="D245" s="41"/>
      <c r="E245" s="41"/>
      <c r="F245" s="42"/>
      <c r="G245" s="41"/>
      <c r="H245" s="41"/>
      <c r="I245" s="41"/>
      <c r="J245" s="41"/>
      <c r="K245" s="41"/>
      <c r="L245" s="43"/>
      <c r="M245" s="34"/>
      <c r="N245" s="297"/>
      <c r="O245" s="299"/>
      <c r="P245" s="301" t="s">
        <v>34</v>
      </c>
      <c r="Q245" s="302"/>
      <c r="R245" s="302"/>
      <c r="S245" s="302"/>
      <c r="T245" s="302"/>
      <c r="U245" s="303"/>
      <c r="V245" s="307"/>
      <c r="W245" s="309"/>
      <c r="X245" s="311"/>
      <c r="Y245" s="311"/>
      <c r="Z245" s="276">
        <f>SUM(Z226:AC244)</f>
        <v>0</v>
      </c>
      <c r="AA245" s="277"/>
      <c r="AB245" s="278"/>
      <c r="AC245" s="279"/>
    </row>
    <row r="246" spans="1:41" s="35" customFormat="1" ht="12" customHeight="1" thickBo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298"/>
      <c r="O246" s="300"/>
      <c r="P246" s="304"/>
      <c r="Q246" s="305"/>
      <c r="R246" s="305"/>
      <c r="S246" s="305"/>
      <c r="T246" s="305"/>
      <c r="U246" s="306"/>
      <c r="V246" s="308"/>
      <c r="W246" s="310"/>
      <c r="X246" s="312"/>
      <c r="Y246" s="312"/>
      <c r="Z246" s="280"/>
      <c r="AA246" s="281"/>
      <c r="AB246" s="281"/>
      <c r="AC246" s="282"/>
    </row>
    <row r="247" spans="1:41" s="35" customFormat="1" ht="24" customHeight="1" thickBot="1">
      <c r="A247" s="592" t="s">
        <v>22</v>
      </c>
      <c r="B247" s="559" t="str">
        <f>IF(基本入力!$B$15=0,"",基本入力!$B$15)</f>
        <v>銀行名、支店名を入力してください。</v>
      </c>
      <c r="C247" s="560"/>
      <c r="D247" s="560"/>
      <c r="E247" s="560"/>
      <c r="F247" s="560"/>
      <c r="G247" s="560"/>
      <c r="H247" s="561"/>
      <c r="I247" s="44" t="str">
        <f>基本入力!$B$17</f>
        <v>当座または普通</v>
      </c>
      <c r="J247" s="562" t="str">
        <f>IF(基本入力!$B$19=0,"",基本入力!$B$19)</f>
        <v>口座番号入力</v>
      </c>
      <c r="K247" s="562"/>
      <c r="L247" s="563"/>
      <c r="M247" s="34"/>
      <c r="N247" s="498" t="s">
        <v>3</v>
      </c>
      <c r="O247" s="499"/>
      <c r="P247" s="500"/>
      <c r="Q247" s="501" t="s">
        <v>173</v>
      </c>
      <c r="R247" s="502"/>
      <c r="S247" s="505" t="str">
        <f>IFERROR(ROUND(Z245*Q247,0),"")</f>
        <v/>
      </c>
      <c r="T247" s="506"/>
      <c r="U247" s="564" t="s">
        <v>33</v>
      </c>
      <c r="V247" s="564"/>
      <c r="W247" s="565"/>
      <c r="X247" s="566" t="str">
        <f>IFERROR(Z245+S247,"")</f>
        <v/>
      </c>
      <c r="Y247" s="567"/>
      <c r="Z247" s="567"/>
      <c r="AA247" s="567"/>
      <c r="AB247" s="567"/>
      <c r="AC247" s="568"/>
    </row>
    <row r="248" spans="1:41" s="35" customFormat="1">
      <c r="A248" s="593"/>
      <c r="B248" s="45" t="s">
        <v>36</v>
      </c>
      <c r="C248" s="569" t="str">
        <f>基本入力!$B$23</f>
        <v>口座名を入力してください。</v>
      </c>
      <c r="D248" s="569"/>
      <c r="E248" s="569"/>
      <c r="F248" s="569"/>
      <c r="G248" s="569"/>
      <c r="H248" s="569"/>
      <c r="I248" s="569"/>
      <c r="J248" s="569"/>
      <c r="K248" s="569"/>
      <c r="L248" s="570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46"/>
      <c r="Y248" s="34"/>
      <c r="Z248" s="34"/>
      <c r="AA248" s="34"/>
      <c r="AB248" s="34"/>
      <c r="AC248" s="34"/>
    </row>
    <row r="249" spans="1:41" s="35" customFormat="1" ht="10.8" customHeight="1">
      <c r="A249" s="593"/>
      <c r="B249" s="599" t="s">
        <v>26</v>
      </c>
      <c r="C249" s="601" t="str">
        <f>基本入力!$B$21&amp;"　"&amp;IF(基本入力!$F$21=0,"",基本入力!$F$21)</f>
        <v>御社名を正式名称で入力してください。　</v>
      </c>
      <c r="D249" s="601"/>
      <c r="E249" s="601"/>
      <c r="F249" s="601"/>
      <c r="G249" s="601"/>
      <c r="H249" s="601" t="str">
        <f>IF(基本入力!$E$21=0,"",基本入力!$E$21)</f>
        <v/>
      </c>
      <c r="I249" s="601"/>
      <c r="J249" s="601"/>
      <c r="K249" s="601"/>
      <c r="L249" s="602"/>
      <c r="M249" s="34"/>
      <c r="N249" s="34"/>
      <c r="O249" s="34"/>
      <c r="P249" s="34"/>
      <c r="Q249" s="34"/>
      <c r="R249" s="571"/>
      <c r="S249" s="571"/>
      <c r="T249" s="172" t="s">
        <v>147</v>
      </c>
      <c r="U249" s="172" t="s">
        <v>148</v>
      </c>
      <c r="V249" s="172" t="s">
        <v>148</v>
      </c>
      <c r="W249" s="172" t="s">
        <v>153</v>
      </c>
      <c r="X249" s="172"/>
      <c r="Y249" s="461" t="s">
        <v>150</v>
      </c>
      <c r="Z249" s="462"/>
      <c r="AA249" s="463" t="s">
        <v>151</v>
      </c>
      <c r="AB249" s="464"/>
      <c r="AC249" s="462"/>
    </row>
    <row r="250" spans="1:41" s="35" customFormat="1" ht="6.6" customHeight="1">
      <c r="A250" s="594"/>
      <c r="B250" s="600"/>
      <c r="C250" s="603"/>
      <c r="D250" s="603"/>
      <c r="E250" s="603"/>
      <c r="F250" s="603"/>
      <c r="G250" s="603"/>
      <c r="H250" s="603"/>
      <c r="I250" s="603"/>
      <c r="J250" s="603"/>
      <c r="K250" s="603"/>
      <c r="L250" s="604"/>
      <c r="M250" s="34"/>
      <c r="N250" s="34"/>
      <c r="O250" s="34"/>
      <c r="P250" s="34"/>
      <c r="Q250" s="34"/>
      <c r="R250" s="571"/>
      <c r="S250" s="571"/>
      <c r="T250" s="605"/>
      <c r="U250" s="605"/>
      <c r="V250" s="605"/>
      <c r="W250" s="605"/>
      <c r="X250" s="605"/>
      <c r="Y250" s="608"/>
      <c r="Z250" s="609"/>
      <c r="AA250" s="608"/>
      <c r="AB250" s="614"/>
      <c r="AC250" s="609"/>
    </row>
    <row r="251" spans="1:41" s="35" customForma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571"/>
      <c r="S251" s="571"/>
      <c r="T251" s="606"/>
      <c r="U251" s="606"/>
      <c r="V251" s="606"/>
      <c r="W251" s="606"/>
      <c r="X251" s="606"/>
      <c r="Y251" s="610"/>
      <c r="Z251" s="611"/>
      <c r="AA251" s="610"/>
      <c r="AB251" s="615"/>
      <c r="AC251" s="611"/>
    </row>
    <row r="252" spans="1:41" ht="20.25" customHeight="1">
      <c r="A252" s="47" t="s">
        <v>27</v>
      </c>
      <c r="B252" s="47"/>
      <c r="C252" s="47" t="str">
        <f>IF(Q247=0.08,"消費税率は経過措置適用による","")</f>
        <v/>
      </c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572"/>
      <c r="S252" s="572"/>
      <c r="T252" s="607"/>
      <c r="U252" s="607"/>
      <c r="V252" s="607"/>
      <c r="W252" s="607"/>
      <c r="X252" s="607"/>
      <c r="Y252" s="612"/>
      <c r="Z252" s="613"/>
      <c r="AA252" s="612"/>
      <c r="AB252" s="616"/>
      <c r="AC252" s="613"/>
    </row>
    <row r="253" spans="1:41" ht="3.6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</row>
    <row r="254" spans="1:41" ht="14.4" customHeight="1">
      <c r="A254" s="509" t="s">
        <v>120</v>
      </c>
      <c r="B254" s="509"/>
      <c r="C254" s="635"/>
      <c r="D254" s="20"/>
      <c r="E254" s="20"/>
      <c r="F254" s="20"/>
      <c r="G254" s="20"/>
      <c r="H254" s="20"/>
      <c r="I254" s="20"/>
      <c r="J254" s="20"/>
      <c r="K254" s="20"/>
      <c r="L254" s="20"/>
      <c r="M254" s="590" t="s">
        <v>4</v>
      </c>
      <c r="N254" s="590"/>
      <c r="O254" s="590"/>
      <c r="P254" s="590"/>
      <c r="Q254" s="590"/>
      <c r="R254" s="590"/>
      <c r="S254" s="590"/>
      <c r="T254" s="590"/>
      <c r="U254" s="20"/>
      <c r="V254" s="20"/>
      <c r="W254" s="21" t="s">
        <v>25</v>
      </c>
      <c r="X254" s="460" t="str">
        <f>IF($D261="","",VLOOKUP($D261,工事名!$B$2:$D$106,3,FALSE))</f>
        <v/>
      </c>
      <c r="Y254" s="460"/>
      <c r="Z254" s="460"/>
      <c r="AA254" s="460"/>
      <c r="AB254" s="460"/>
      <c r="AC254" s="460"/>
    </row>
    <row r="255" spans="1:41" ht="14.4" customHeight="1" thickBo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591" t="s">
        <v>4</v>
      </c>
      <c r="N255" s="591"/>
      <c r="O255" s="591"/>
      <c r="P255" s="591"/>
      <c r="Q255" s="591"/>
      <c r="R255" s="591"/>
      <c r="S255" s="591"/>
      <c r="T255" s="591"/>
      <c r="U255" s="23"/>
      <c r="V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</row>
    <row r="256" spans="1:41" ht="13.2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556"/>
      <c r="N256" s="556"/>
      <c r="O256" s="556"/>
      <c r="P256" s="556"/>
      <c r="Q256" s="556"/>
      <c r="R256" s="556"/>
      <c r="S256" s="556"/>
      <c r="T256" s="556"/>
      <c r="U256" s="20"/>
      <c r="V256" s="20"/>
      <c r="W256" s="20"/>
      <c r="X256" s="20"/>
      <c r="Y256" s="20"/>
      <c r="AA256" s="455" t="s">
        <v>79</v>
      </c>
      <c r="AB256" s="455"/>
      <c r="AC256" s="455"/>
    </row>
    <row r="257" spans="1:29" ht="12" customHeight="1">
      <c r="A257" s="587" t="s">
        <v>5</v>
      </c>
      <c r="B257" s="587"/>
      <c r="C257" s="587"/>
      <c r="D257" s="587"/>
      <c r="E257" s="587"/>
      <c r="F257" s="587"/>
      <c r="G257" s="587"/>
      <c r="H257" s="587"/>
      <c r="I257" s="587"/>
      <c r="J257" s="587"/>
      <c r="K257" s="587"/>
      <c r="L257" s="587"/>
      <c r="M257" s="556"/>
      <c r="N257" s="556"/>
      <c r="O257" s="556"/>
      <c r="P257" s="556"/>
      <c r="Q257" s="556"/>
      <c r="R257" s="556"/>
      <c r="S257" s="556"/>
      <c r="T257" s="556"/>
      <c r="U257" s="507" t="s">
        <v>37</v>
      </c>
      <c r="V257" s="656" t="str">
        <f>IF(基本入力!$B$3=0,"",基本入力!$B$3)</f>
        <v>住所を入力してください。</v>
      </c>
      <c r="W257" s="656"/>
      <c r="X257" s="656"/>
      <c r="Y257" s="656"/>
      <c r="Z257" s="656"/>
      <c r="AA257" s="656"/>
      <c r="AB257" s="166"/>
      <c r="AC257" s="24"/>
    </row>
    <row r="258" spans="1:29" ht="12" customHeight="1">
      <c r="A258" s="587"/>
      <c r="B258" s="587"/>
      <c r="C258" s="587"/>
      <c r="D258" s="587"/>
      <c r="E258" s="587"/>
      <c r="F258" s="587"/>
      <c r="G258" s="587"/>
      <c r="H258" s="587"/>
      <c r="I258" s="587"/>
      <c r="J258" s="587"/>
      <c r="K258" s="587"/>
      <c r="L258" s="587"/>
      <c r="M258" s="20"/>
      <c r="N258" s="20"/>
      <c r="O258" s="20"/>
      <c r="P258" s="20"/>
      <c r="Q258" s="20"/>
      <c r="R258" s="20"/>
      <c r="S258" s="20"/>
      <c r="T258" s="20"/>
      <c r="U258" s="508"/>
      <c r="V258" s="632"/>
      <c r="W258" s="632"/>
      <c r="X258" s="632"/>
      <c r="Y258" s="632"/>
      <c r="Z258" s="632"/>
      <c r="AA258" s="632"/>
      <c r="AB258" s="152"/>
      <c r="AC258" s="25"/>
    </row>
    <row r="259" spans="1:29" ht="12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508" t="s">
        <v>38</v>
      </c>
      <c r="V259" s="496" t="str">
        <f>IF(基本入力!$B$5=0,"",基本入力!$B$5)</f>
        <v>御社名を正式名称で入力してください。</v>
      </c>
      <c r="W259" s="496"/>
      <c r="X259" s="496"/>
      <c r="Y259" s="496"/>
      <c r="Z259" s="496"/>
      <c r="AA259" s="496"/>
      <c r="AB259" s="496"/>
      <c r="AC259" s="26"/>
    </row>
    <row r="260" spans="1:29" ht="12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508"/>
      <c r="V260" s="496"/>
      <c r="W260" s="496"/>
      <c r="X260" s="496"/>
      <c r="Y260" s="496"/>
      <c r="Z260" s="496"/>
      <c r="AA260" s="496"/>
      <c r="AB260" s="496"/>
      <c r="AC260" s="26"/>
    </row>
    <row r="261" spans="1:29" ht="12" customHeight="1">
      <c r="A261" s="20"/>
      <c r="B261" s="595" t="s">
        <v>0</v>
      </c>
      <c r="C261" s="595"/>
      <c r="D261" s="633"/>
      <c r="E261" s="633"/>
      <c r="F261" s="633"/>
      <c r="G261" s="633"/>
      <c r="H261" s="633"/>
      <c r="I261" s="595" t="s">
        <v>7</v>
      </c>
      <c r="J261" s="20"/>
      <c r="K261" s="20"/>
      <c r="L261" s="20"/>
      <c r="M261" s="20"/>
      <c r="N261" s="20"/>
      <c r="O261" s="20"/>
      <c r="P261" s="20"/>
      <c r="Q261" s="450" t="str">
        <f>IF(基本入力!$B$13=0,"",基本入力!$B$13)</f>
        <v>000000</v>
      </c>
      <c r="R261" s="450"/>
      <c r="T261" s="52"/>
      <c r="U261" s="508"/>
      <c r="V261" s="496"/>
      <c r="W261" s="496"/>
      <c r="X261" s="496"/>
      <c r="Y261" s="496"/>
      <c r="Z261" s="496"/>
      <c r="AA261" s="496"/>
      <c r="AB261" s="496"/>
      <c r="AC261" s="26"/>
    </row>
    <row r="262" spans="1:29" ht="12" customHeight="1" thickBot="1">
      <c r="A262" s="20"/>
      <c r="B262" s="596"/>
      <c r="C262" s="596"/>
      <c r="D262" s="634"/>
      <c r="E262" s="634"/>
      <c r="F262" s="634"/>
      <c r="G262" s="634"/>
      <c r="H262" s="634"/>
      <c r="I262" s="596"/>
      <c r="J262" s="20"/>
      <c r="K262" s="20"/>
      <c r="L262" s="20"/>
      <c r="M262" s="20"/>
      <c r="N262" s="20"/>
      <c r="O262" s="20"/>
      <c r="P262" s="157" t="s">
        <v>140</v>
      </c>
      <c r="Q262" s="451"/>
      <c r="R262" s="451"/>
      <c r="T262" s="52"/>
      <c r="U262" s="151"/>
      <c r="V262" s="485" t="str">
        <f>IF(基本入力!$B$7=0,"",基本入力!$B$7)</f>
        <v>御社の代表取締役社長を入力してください。</v>
      </c>
      <c r="W262" s="485"/>
      <c r="X262" s="485"/>
      <c r="Y262" s="485"/>
      <c r="Z262" s="485"/>
      <c r="AA262" s="485"/>
      <c r="AB262" s="156"/>
      <c r="AC262" s="28"/>
    </row>
    <row r="263" spans="1:29" ht="12" customHeight="1">
      <c r="A263" s="20"/>
      <c r="B263" s="29"/>
      <c r="C263" s="29"/>
      <c r="D263" s="29"/>
      <c r="E263" s="153"/>
      <c r="F263" s="153"/>
      <c r="G263" s="153"/>
      <c r="H263" s="153"/>
      <c r="I263" s="29"/>
      <c r="J263" s="20"/>
      <c r="K263" s="20"/>
      <c r="L263" s="20"/>
      <c r="M263" s="20"/>
      <c r="N263" s="20"/>
      <c r="O263" s="20"/>
      <c r="P263" s="20"/>
      <c r="Q263" s="20"/>
      <c r="R263" s="20"/>
      <c r="T263" s="20"/>
      <c r="U263" s="151"/>
      <c r="V263" s="485"/>
      <c r="W263" s="485"/>
      <c r="X263" s="485"/>
      <c r="Y263" s="485"/>
      <c r="Z263" s="485"/>
      <c r="AA263" s="485"/>
      <c r="AB263" s="156"/>
      <c r="AC263" s="28"/>
    </row>
    <row r="264" spans="1:29" ht="12" customHeight="1">
      <c r="A264" s="20"/>
      <c r="B264" s="595" t="s">
        <v>6</v>
      </c>
      <c r="C264" s="595"/>
      <c r="D264" s="597" t="str">
        <f>IF($D261="","",VLOOKUP($D261,工事名!$B$2:$C$106,2,FALSE))</f>
        <v/>
      </c>
      <c r="E264" s="597"/>
      <c r="F264" s="597"/>
      <c r="G264" s="597"/>
      <c r="H264" s="597"/>
      <c r="I264" s="597"/>
      <c r="J264" s="597"/>
      <c r="K264" s="597"/>
      <c r="L264" s="597"/>
      <c r="M264" s="597"/>
      <c r="N264" s="597"/>
      <c r="O264" s="597"/>
      <c r="P264" s="597"/>
      <c r="Q264" s="597"/>
      <c r="R264" s="597"/>
      <c r="S264" s="597"/>
      <c r="T264" s="20"/>
      <c r="U264" s="490" t="s">
        <v>23</v>
      </c>
      <c r="V264" s="492" t="str">
        <f>IF(基本入力!$B$9=0,"",基本入力!$B$9)</f>
        <v>電話番号入力</v>
      </c>
      <c r="W264" s="492"/>
      <c r="X264" s="494" t="s">
        <v>24</v>
      </c>
      <c r="Y264" s="492" t="str">
        <f>IF(基本入力!$B$11=0,"",基本入力!$B$11)</f>
        <v>FAX番号入力</v>
      </c>
      <c r="Z264" s="492"/>
      <c r="AA264" s="492"/>
      <c r="AB264" s="492"/>
      <c r="AC264" s="154"/>
    </row>
    <row r="265" spans="1:29" ht="12" customHeight="1" thickBot="1">
      <c r="A265" s="20"/>
      <c r="B265" s="596"/>
      <c r="C265" s="596"/>
      <c r="D265" s="598"/>
      <c r="E265" s="598"/>
      <c r="F265" s="598"/>
      <c r="G265" s="598"/>
      <c r="H265" s="598"/>
      <c r="I265" s="598"/>
      <c r="J265" s="598"/>
      <c r="K265" s="598"/>
      <c r="L265" s="598"/>
      <c r="M265" s="598"/>
      <c r="N265" s="598"/>
      <c r="O265" s="598"/>
      <c r="P265" s="598"/>
      <c r="Q265" s="598"/>
      <c r="R265" s="598"/>
      <c r="S265" s="598"/>
      <c r="T265" s="20"/>
      <c r="U265" s="491"/>
      <c r="V265" s="493"/>
      <c r="W265" s="493"/>
      <c r="X265" s="495"/>
      <c r="Y265" s="493"/>
      <c r="Z265" s="493"/>
      <c r="AA265" s="493"/>
      <c r="AB265" s="493"/>
      <c r="AC265" s="155"/>
    </row>
    <row r="266" spans="1:29" ht="12" customHeight="1" thickBo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</row>
    <row r="267" spans="1:29" ht="12" customHeight="1">
      <c r="A267" s="636" t="s">
        <v>9</v>
      </c>
      <c r="B267" s="637"/>
      <c r="C267" s="637"/>
      <c r="D267" s="637"/>
      <c r="E267" s="637"/>
      <c r="F267" s="620" t="str">
        <f>IF($D261="","",VLOOKUP($D261,工事名!$B$2:$G$106,6,FALSE))</f>
        <v/>
      </c>
      <c r="G267" s="621"/>
      <c r="H267" s="621"/>
      <c r="I267" s="621"/>
      <c r="J267" s="621"/>
      <c r="K267" s="621"/>
      <c r="L267" s="622"/>
      <c r="M267" s="31"/>
      <c r="N267" s="657" t="s">
        <v>28</v>
      </c>
      <c r="O267" s="658"/>
      <c r="P267" s="628" t="s">
        <v>30</v>
      </c>
      <c r="Q267" s="629"/>
      <c r="R267" s="629"/>
      <c r="S267" s="629"/>
      <c r="T267" s="629"/>
      <c r="U267" s="630"/>
      <c r="V267" s="158" t="s">
        <v>2</v>
      </c>
      <c r="W267" s="158" t="s">
        <v>29</v>
      </c>
      <c r="X267" s="659" t="s">
        <v>31</v>
      </c>
      <c r="Y267" s="659"/>
      <c r="Z267" s="659" t="s">
        <v>32</v>
      </c>
      <c r="AA267" s="579"/>
      <c r="AB267" s="579"/>
      <c r="AC267" s="660"/>
    </row>
    <row r="268" spans="1:29" ht="12" customHeight="1">
      <c r="A268" s="638"/>
      <c r="B268" s="639"/>
      <c r="C268" s="639"/>
      <c r="D268" s="639"/>
      <c r="E268" s="639"/>
      <c r="F268" s="534"/>
      <c r="G268" s="535"/>
      <c r="H268" s="535"/>
      <c r="I268" s="535"/>
      <c r="J268" s="535"/>
      <c r="K268" s="535"/>
      <c r="L268" s="536"/>
      <c r="M268" s="31"/>
      <c r="N268" s="328"/>
      <c r="O268" s="329"/>
      <c r="P268" s="330"/>
      <c r="Q268" s="331"/>
      <c r="R268" s="331"/>
      <c r="S268" s="331"/>
      <c r="T268" s="331"/>
      <c r="U268" s="332"/>
      <c r="V268" s="336"/>
      <c r="W268" s="337"/>
      <c r="X268" s="311"/>
      <c r="Y268" s="311"/>
      <c r="Z268" s="359">
        <f>V268*X268</f>
        <v>0</v>
      </c>
      <c r="AA268" s="360"/>
      <c r="AB268" s="360"/>
      <c r="AC268" s="361"/>
    </row>
    <row r="269" spans="1:29" ht="12" customHeight="1">
      <c r="A269" s="638"/>
      <c r="B269" s="639"/>
      <c r="C269" s="639"/>
      <c r="D269" s="639"/>
      <c r="E269" s="639"/>
      <c r="F269" s="623"/>
      <c r="G269" s="624"/>
      <c r="H269" s="624"/>
      <c r="I269" s="624"/>
      <c r="J269" s="624"/>
      <c r="K269" s="624"/>
      <c r="L269" s="625"/>
      <c r="M269" s="31"/>
      <c r="N269" s="328"/>
      <c r="O269" s="329"/>
      <c r="P269" s="333"/>
      <c r="Q269" s="334"/>
      <c r="R269" s="334"/>
      <c r="S269" s="334"/>
      <c r="T269" s="334"/>
      <c r="U269" s="335"/>
      <c r="V269" s="336"/>
      <c r="W269" s="309"/>
      <c r="X269" s="311"/>
      <c r="Y269" s="311"/>
      <c r="Z269" s="359"/>
      <c r="AA269" s="360"/>
      <c r="AB269" s="360"/>
      <c r="AC269" s="361"/>
    </row>
    <row r="270" spans="1:29" ht="12" customHeight="1">
      <c r="A270" s="638" t="s">
        <v>8</v>
      </c>
      <c r="B270" s="639"/>
      <c r="C270" s="639"/>
      <c r="D270" s="639"/>
      <c r="E270" s="639"/>
      <c r="F270" s="652" t="str">
        <f>IF($D261="","",VLOOKUP($D261,工事名!$B$2:$H$106,7,FALSE))</f>
        <v/>
      </c>
      <c r="G270" s="652"/>
      <c r="H270" s="652"/>
      <c r="I270" s="652"/>
      <c r="J270" s="652"/>
      <c r="K270" s="652"/>
      <c r="L270" s="653"/>
      <c r="M270" s="20"/>
      <c r="N270" s="328"/>
      <c r="O270" s="329"/>
      <c r="P270" s="330"/>
      <c r="Q270" s="331"/>
      <c r="R270" s="331"/>
      <c r="S270" s="331"/>
      <c r="T270" s="331"/>
      <c r="U270" s="332"/>
      <c r="V270" s="336"/>
      <c r="W270" s="309"/>
      <c r="X270" s="311"/>
      <c r="Y270" s="311"/>
      <c r="Z270" s="359">
        <f>V270*X270</f>
        <v>0</v>
      </c>
      <c r="AA270" s="360"/>
      <c r="AB270" s="360"/>
      <c r="AC270" s="361"/>
    </row>
    <row r="271" spans="1:29" ht="12" customHeight="1">
      <c r="A271" s="638"/>
      <c r="B271" s="639"/>
      <c r="C271" s="639"/>
      <c r="D271" s="639"/>
      <c r="E271" s="639"/>
      <c r="F271" s="652"/>
      <c r="G271" s="652"/>
      <c r="H271" s="652"/>
      <c r="I271" s="652"/>
      <c r="J271" s="652"/>
      <c r="K271" s="652"/>
      <c r="L271" s="653"/>
      <c r="M271" s="20"/>
      <c r="N271" s="328"/>
      <c r="O271" s="329"/>
      <c r="P271" s="333"/>
      <c r="Q271" s="334"/>
      <c r="R271" s="334"/>
      <c r="S271" s="334"/>
      <c r="T271" s="334"/>
      <c r="U271" s="335"/>
      <c r="V271" s="336"/>
      <c r="W271" s="309"/>
      <c r="X271" s="311"/>
      <c r="Y271" s="311"/>
      <c r="Z271" s="359"/>
      <c r="AA271" s="360"/>
      <c r="AB271" s="360"/>
      <c r="AC271" s="361"/>
    </row>
    <row r="272" spans="1:29" ht="12" customHeight="1" thickBot="1">
      <c r="A272" s="650"/>
      <c r="B272" s="651"/>
      <c r="C272" s="651"/>
      <c r="D272" s="651"/>
      <c r="E272" s="651"/>
      <c r="F272" s="654"/>
      <c r="G272" s="654"/>
      <c r="H272" s="654"/>
      <c r="I272" s="654"/>
      <c r="J272" s="654"/>
      <c r="K272" s="654"/>
      <c r="L272" s="655"/>
      <c r="M272" s="20"/>
      <c r="N272" s="362"/>
      <c r="O272" s="329"/>
      <c r="P272" s="330"/>
      <c r="Q272" s="331"/>
      <c r="R272" s="331"/>
      <c r="S272" s="331"/>
      <c r="T272" s="331"/>
      <c r="U272" s="332"/>
      <c r="V272" s="336"/>
      <c r="W272" s="309"/>
      <c r="X272" s="311"/>
      <c r="Y272" s="311"/>
      <c r="Z272" s="359">
        <f>V272*X272</f>
        <v>0</v>
      </c>
      <c r="AA272" s="360"/>
      <c r="AB272" s="360"/>
      <c r="AC272" s="361"/>
    </row>
    <row r="273" spans="1:29" ht="12" customHeight="1">
      <c r="A273" s="636" t="s">
        <v>10</v>
      </c>
      <c r="B273" s="637"/>
      <c r="C273" s="637"/>
      <c r="D273" s="637"/>
      <c r="E273" s="637"/>
      <c r="F273" s="546" t="str">
        <f>X289</f>
        <v/>
      </c>
      <c r="G273" s="547"/>
      <c r="H273" s="547"/>
      <c r="I273" s="547"/>
      <c r="J273" s="547"/>
      <c r="K273" s="547"/>
      <c r="L273" s="548"/>
      <c r="M273" s="20"/>
      <c r="N273" s="363"/>
      <c r="O273" s="329"/>
      <c r="P273" s="333"/>
      <c r="Q273" s="334"/>
      <c r="R273" s="334"/>
      <c r="S273" s="334"/>
      <c r="T273" s="334"/>
      <c r="U273" s="335"/>
      <c r="V273" s="336"/>
      <c r="W273" s="309"/>
      <c r="X273" s="311"/>
      <c r="Y273" s="311"/>
      <c r="Z273" s="359"/>
      <c r="AA273" s="360"/>
      <c r="AB273" s="360"/>
      <c r="AC273" s="361"/>
    </row>
    <row r="274" spans="1:29" ht="12" customHeight="1">
      <c r="A274" s="638"/>
      <c r="B274" s="639"/>
      <c r="C274" s="639"/>
      <c r="D274" s="639"/>
      <c r="E274" s="639"/>
      <c r="F274" s="549"/>
      <c r="G274" s="550"/>
      <c r="H274" s="550"/>
      <c r="I274" s="550"/>
      <c r="J274" s="550"/>
      <c r="K274" s="550"/>
      <c r="L274" s="551"/>
      <c r="M274" s="20"/>
      <c r="N274" s="362"/>
      <c r="O274" s="329"/>
      <c r="P274" s="330"/>
      <c r="Q274" s="331"/>
      <c r="R274" s="331"/>
      <c r="S274" s="331"/>
      <c r="T274" s="331"/>
      <c r="U274" s="332"/>
      <c r="V274" s="336"/>
      <c r="W274" s="309"/>
      <c r="X274" s="311"/>
      <c r="Y274" s="311"/>
      <c r="Z274" s="359">
        <f>V274*X274</f>
        <v>0</v>
      </c>
      <c r="AA274" s="360"/>
      <c r="AB274" s="360"/>
      <c r="AC274" s="361"/>
    </row>
    <row r="275" spans="1:29" ht="12" customHeight="1" thickBot="1">
      <c r="A275" s="640"/>
      <c r="B275" s="641"/>
      <c r="C275" s="641"/>
      <c r="D275" s="641"/>
      <c r="E275" s="641"/>
      <c r="F275" s="552"/>
      <c r="G275" s="553"/>
      <c r="H275" s="553"/>
      <c r="I275" s="553"/>
      <c r="J275" s="553"/>
      <c r="K275" s="553"/>
      <c r="L275" s="554"/>
      <c r="M275" s="20"/>
      <c r="N275" s="363"/>
      <c r="O275" s="329"/>
      <c r="P275" s="333"/>
      <c r="Q275" s="334"/>
      <c r="R275" s="334"/>
      <c r="S275" s="334"/>
      <c r="T275" s="334"/>
      <c r="U275" s="335"/>
      <c r="V275" s="336"/>
      <c r="W275" s="309"/>
      <c r="X275" s="311"/>
      <c r="Y275" s="311"/>
      <c r="Z275" s="359"/>
      <c r="AA275" s="360"/>
      <c r="AB275" s="360"/>
      <c r="AC275" s="361"/>
    </row>
    <row r="276" spans="1:29" ht="12" customHeight="1">
      <c r="A276" s="642" t="s">
        <v>11</v>
      </c>
      <c r="B276" s="643"/>
      <c r="C276" s="643"/>
      <c r="D276" s="643"/>
      <c r="E276" s="643"/>
      <c r="F276" s="644" t="str">
        <f>IFERROR(SUM(F267-(F270+F273)),"")</f>
        <v/>
      </c>
      <c r="G276" s="644"/>
      <c r="H276" s="644"/>
      <c r="I276" s="644"/>
      <c r="J276" s="644"/>
      <c r="K276" s="644"/>
      <c r="L276" s="645"/>
      <c r="M276" s="20"/>
      <c r="N276" s="362"/>
      <c r="O276" s="329"/>
      <c r="P276" s="330"/>
      <c r="Q276" s="331"/>
      <c r="R276" s="331"/>
      <c r="S276" s="331"/>
      <c r="T276" s="331"/>
      <c r="U276" s="332"/>
      <c r="V276" s="336"/>
      <c r="W276" s="309"/>
      <c r="X276" s="311"/>
      <c r="Y276" s="311"/>
      <c r="Z276" s="359">
        <f>V276*X276</f>
        <v>0</v>
      </c>
      <c r="AA276" s="360"/>
      <c r="AB276" s="360"/>
      <c r="AC276" s="361"/>
    </row>
    <row r="277" spans="1:29" ht="12" customHeight="1">
      <c r="A277" s="638"/>
      <c r="B277" s="639"/>
      <c r="C277" s="639"/>
      <c r="D277" s="639"/>
      <c r="E277" s="639"/>
      <c r="F277" s="646"/>
      <c r="G277" s="646"/>
      <c r="H277" s="646"/>
      <c r="I277" s="646"/>
      <c r="J277" s="646"/>
      <c r="K277" s="646"/>
      <c r="L277" s="647"/>
      <c r="M277" s="20"/>
      <c r="N277" s="363"/>
      <c r="O277" s="329"/>
      <c r="P277" s="333"/>
      <c r="Q277" s="334"/>
      <c r="R277" s="334"/>
      <c r="S277" s="334"/>
      <c r="T277" s="334"/>
      <c r="U277" s="335"/>
      <c r="V277" s="336"/>
      <c r="W277" s="309"/>
      <c r="X277" s="311"/>
      <c r="Y277" s="311"/>
      <c r="Z277" s="359"/>
      <c r="AA277" s="360"/>
      <c r="AB277" s="360"/>
      <c r="AC277" s="361"/>
    </row>
    <row r="278" spans="1:29" ht="12" customHeight="1" thickBot="1">
      <c r="A278" s="640"/>
      <c r="B278" s="641"/>
      <c r="C278" s="641"/>
      <c r="D278" s="641"/>
      <c r="E278" s="641"/>
      <c r="F278" s="648"/>
      <c r="G278" s="648"/>
      <c r="H278" s="648"/>
      <c r="I278" s="648"/>
      <c r="J278" s="648"/>
      <c r="K278" s="648"/>
      <c r="L278" s="649"/>
      <c r="M278" s="20"/>
      <c r="N278" s="362"/>
      <c r="O278" s="329"/>
      <c r="P278" s="330"/>
      <c r="Q278" s="331"/>
      <c r="R278" s="331"/>
      <c r="S278" s="331"/>
      <c r="T278" s="331"/>
      <c r="U278" s="332"/>
      <c r="V278" s="336"/>
      <c r="W278" s="309"/>
      <c r="X278" s="311"/>
      <c r="Y278" s="311"/>
      <c r="Z278" s="359">
        <f>V278*X278</f>
        <v>0</v>
      </c>
      <c r="AA278" s="360"/>
      <c r="AB278" s="360"/>
      <c r="AC278" s="361"/>
    </row>
    <row r="279" spans="1:29" ht="12" customHeight="1" thickBo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363"/>
      <c r="O279" s="329"/>
      <c r="P279" s="333"/>
      <c r="Q279" s="334"/>
      <c r="R279" s="334"/>
      <c r="S279" s="334"/>
      <c r="T279" s="334"/>
      <c r="U279" s="335"/>
      <c r="V279" s="336"/>
      <c r="W279" s="309"/>
      <c r="X279" s="311"/>
      <c r="Y279" s="311"/>
      <c r="Z279" s="359"/>
      <c r="AA279" s="360"/>
      <c r="AB279" s="360"/>
      <c r="AC279" s="361"/>
    </row>
    <row r="280" spans="1:29" s="35" customFormat="1" ht="24" customHeight="1">
      <c r="A280" s="666" t="s">
        <v>12</v>
      </c>
      <c r="B280" s="667"/>
      <c r="C280" s="668" t="s">
        <v>152</v>
      </c>
      <c r="D280" s="668"/>
      <c r="E280" s="668"/>
      <c r="F280" s="668"/>
      <c r="G280" s="668"/>
      <c r="H280" s="668"/>
      <c r="I280" s="669"/>
      <c r="J280" s="669"/>
      <c r="K280" s="51" t="str">
        <f>IF($D261="","",VLOOKUP($D261,工事名!$B$2:$F$106,5,FALSE))</f>
        <v/>
      </c>
      <c r="L280" s="159" t="s">
        <v>35</v>
      </c>
      <c r="M280" s="34"/>
      <c r="N280" s="163"/>
      <c r="O280" s="160"/>
      <c r="P280" s="321"/>
      <c r="Q280" s="322"/>
      <c r="R280" s="322"/>
      <c r="S280" s="322"/>
      <c r="T280" s="322"/>
      <c r="U280" s="323"/>
      <c r="V280" s="161"/>
      <c r="W280" s="162"/>
      <c r="X280" s="324"/>
      <c r="Y280" s="324"/>
      <c r="Z280" s="276">
        <f>V280*X280</f>
        <v>0</v>
      </c>
      <c r="AA280" s="278"/>
      <c r="AB280" s="278"/>
      <c r="AC280" s="279"/>
    </row>
    <row r="281" spans="1:29" s="35" customFormat="1" ht="24" customHeight="1" thickBot="1">
      <c r="A281" s="661" t="s">
        <v>14</v>
      </c>
      <c r="B281" s="662"/>
      <c r="C281" s="663"/>
      <c r="D281" s="663"/>
      <c r="E281" s="663"/>
      <c r="F281" s="663"/>
      <c r="G281" s="540" t="s">
        <v>15</v>
      </c>
      <c r="H281" s="541"/>
      <c r="I281" s="542"/>
      <c r="J281" s="664" t="str">
        <f>IF($D261="","",VLOOKUP($D261,工事名!$B$2:$E$106,4,FALSE))</f>
        <v/>
      </c>
      <c r="K281" s="664"/>
      <c r="L281" s="665"/>
      <c r="M281" s="34"/>
      <c r="N281" s="163"/>
      <c r="O281" s="160"/>
      <c r="P281" s="321"/>
      <c r="Q281" s="322"/>
      <c r="R281" s="322"/>
      <c r="S281" s="322"/>
      <c r="T281" s="322"/>
      <c r="U281" s="323"/>
      <c r="V281" s="136"/>
      <c r="W281" s="162"/>
      <c r="X281" s="324"/>
      <c r="Y281" s="324"/>
      <c r="Z281" s="276">
        <f>V281*X281</f>
        <v>0</v>
      </c>
      <c r="AA281" s="278"/>
      <c r="AB281" s="278"/>
      <c r="AC281" s="279"/>
    </row>
    <row r="282" spans="1:29" s="35" customFormat="1" ht="24" customHeight="1">
      <c r="A282" s="666" t="s">
        <v>16</v>
      </c>
      <c r="B282" s="667"/>
      <c r="C282" s="670"/>
      <c r="D282" s="670"/>
      <c r="E282" s="670"/>
      <c r="F282" s="671"/>
      <c r="G282" s="584" t="s">
        <v>18</v>
      </c>
      <c r="H282" s="584"/>
      <c r="I282" s="584"/>
      <c r="J282" s="584"/>
      <c r="K282" s="584"/>
      <c r="L282" s="585"/>
      <c r="M282" s="34"/>
      <c r="N282" s="163"/>
      <c r="O282" s="160"/>
      <c r="P282" s="321"/>
      <c r="Q282" s="322"/>
      <c r="R282" s="322"/>
      <c r="S282" s="322"/>
      <c r="T282" s="322"/>
      <c r="U282" s="323"/>
      <c r="V282" s="161"/>
      <c r="W282" s="162"/>
      <c r="X282" s="324"/>
      <c r="Y282" s="324"/>
      <c r="Z282" s="276">
        <f>V282*X282</f>
        <v>0</v>
      </c>
      <c r="AA282" s="278"/>
      <c r="AB282" s="278"/>
      <c r="AC282" s="279"/>
    </row>
    <row r="283" spans="1:29" s="35" customFormat="1" ht="24" customHeight="1" thickBot="1">
      <c r="A283" s="672" t="s">
        <v>17</v>
      </c>
      <c r="B283" s="673"/>
      <c r="C283" s="674"/>
      <c r="D283" s="674"/>
      <c r="E283" s="674"/>
      <c r="F283" s="675"/>
      <c r="G283" s="541" t="s">
        <v>19</v>
      </c>
      <c r="H283" s="541"/>
      <c r="I283" s="541"/>
      <c r="J283" s="541"/>
      <c r="K283" s="541"/>
      <c r="L283" s="588"/>
      <c r="M283" s="34"/>
      <c r="N283" s="163"/>
      <c r="O283" s="160"/>
      <c r="P283" s="321"/>
      <c r="Q283" s="322"/>
      <c r="R283" s="322"/>
      <c r="S283" s="322"/>
      <c r="T283" s="322"/>
      <c r="U283" s="323"/>
      <c r="V283" s="161"/>
      <c r="W283" s="162"/>
      <c r="X283" s="324"/>
      <c r="Y283" s="324"/>
      <c r="Z283" s="276">
        <f>V283*X283</f>
        <v>0</v>
      </c>
      <c r="AA283" s="278"/>
      <c r="AB283" s="278"/>
      <c r="AC283" s="279"/>
    </row>
    <row r="284" spans="1:29" s="35" customFormat="1" ht="12" customHeight="1" thickBo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28"/>
      <c r="O284" s="329"/>
      <c r="P284" s="330"/>
      <c r="Q284" s="331"/>
      <c r="R284" s="331"/>
      <c r="S284" s="331"/>
      <c r="T284" s="331"/>
      <c r="U284" s="332"/>
      <c r="V284" s="336"/>
      <c r="W284" s="337"/>
      <c r="X284" s="311"/>
      <c r="Y284" s="311"/>
      <c r="Z284" s="276">
        <f>V284*X284</f>
        <v>0</v>
      </c>
      <c r="AA284" s="278"/>
      <c r="AB284" s="278"/>
      <c r="AC284" s="279"/>
    </row>
    <row r="285" spans="1:29" s="35" customFormat="1" ht="12" customHeight="1">
      <c r="A285" s="576" t="s">
        <v>20</v>
      </c>
      <c r="B285" s="577"/>
      <c r="C285" s="577"/>
      <c r="D285" s="577"/>
      <c r="E285" s="577"/>
      <c r="F285" s="578"/>
      <c r="G285" s="579" t="s">
        <v>21</v>
      </c>
      <c r="H285" s="577"/>
      <c r="I285" s="577"/>
      <c r="J285" s="577"/>
      <c r="K285" s="577"/>
      <c r="L285" s="580"/>
      <c r="M285" s="34"/>
      <c r="N285" s="328"/>
      <c r="O285" s="329"/>
      <c r="P285" s="333"/>
      <c r="Q285" s="334"/>
      <c r="R285" s="334"/>
      <c r="S285" s="334"/>
      <c r="T285" s="334"/>
      <c r="U285" s="335"/>
      <c r="V285" s="336"/>
      <c r="W285" s="337"/>
      <c r="X285" s="311"/>
      <c r="Y285" s="311"/>
      <c r="Z285" s="313"/>
      <c r="AA285" s="314"/>
      <c r="AB285" s="314"/>
      <c r="AC285" s="315"/>
    </row>
    <row r="286" spans="1:29" s="35" customFormat="1" ht="24" customHeight="1">
      <c r="A286" s="36"/>
      <c r="B286" s="37"/>
      <c r="C286" s="37"/>
      <c r="D286" s="37"/>
      <c r="E286" s="37"/>
      <c r="F286" s="38"/>
      <c r="G286" s="37"/>
      <c r="H286" s="37"/>
      <c r="I286" s="37"/>
      <c r="J286" s="37"/>
      <c r="K286" s="37"/>
      <c r="L286" s="39"/>
      <c r="M286" s="34"/>
      <c r="N286" s="163"/>
      <c r="O286" s="160"/>
      <c r="P286" s="321"/>
      <c r="Q286" s="322"/>
      <c r="R286" s="322"/>
      <c r="S286" s="322"/>
      <c r="T286" s="322"/>
      <c r="U286" s="323"/>
      <c r="V286" s="161"/>
      <c r="W286" s="123"/>
      <c r="X286" s="324"/>
      <c r="Y286" s="324"/>
      <c r="Z286" s="325">
        <f>V286*X286</f>
        <v>0</v>
      </c>
      <c r="AA286" s="326"/>
      <c r="AB286" s="326"/>
      <c r="AC286" s="327"/>
    </row>
    <row r="287" spans="1:29" s="35" customFormat="1" ht="12" customHeight="1" thickBot="1">
      <c r="A287" s="40"/>
      <c r="B287" s="41"/>
      <c r="C287" s="41"/>
      <c r="D287" s="41"/>
      <c r="E287" s="41"/>
      <c r="F287" s="42"/>
      <c r="G287" s="41"/>
      <c r="H287" s="41"/>
      <c r="I287" s="41"/>
      <c r="J287" s="41"/>
      <c r="K287" s="41"/>
      <c r="L287" s="43"/>
      <c r="M287" s="34"/>
      <c r="N287" s="297"/>
      <c r="O287" s="299"/>
      <c r="P287" s="301" t="s">
        <v>34</v>
      </c>
      <c r="Q287" s="302"/>
      <c r="R287" s="302"/>
      <c r="S287" s="302"/>
      <c r="T287" s="302"/>
      <c r="U287" s="303"/>
      <c r="V287" s="307"/>
      <c r="W287" s="309"/>
      <c r="X287" s="311"/>
      <c r="Y287" s="311"/>
      <c r="Z287" s="276">
        <f>SUM(Z268:AC286)</f>
        <v>0</v>
      </c>
      <c r="AA287" s="277"/>
      <c r="AB287" s="278"/>
      <c r="AC287" s="279"/>
    </row>
    <row r="288" spans="1:29" s="35" customFormat="1" ht="12" customHeight="1" thickBo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298"/>
      <c r="O288" s="300"/>
      <c r="P288" s="304"/>
      <c r="Q288" s="305"/>
      <c r="R288" s="305"/>
      <c r="S288" s="305"/>
      <c r="T288" s="305"/>
      <c r="U288" s="306"/>
      <c r="V288" s="308"/>
      <c r="W288" s="310"/>
      <c r="X288" s="312"/>
      <c r="Y288" s="312"/>
      <c r="Z288" s="280"/>
      <c r="AA288" s="281"/>
      <c r="AB288" s="281"/>
      <c r="AC288" s="282"/>
    </row>
    <row r="289" spans="1:29" s="35" customFormat="1" ht="24" customHeight="1" thickBot="1">
      <c r="A289" s="592" t="s">
        <v>22</v>
      </c>
      <c r="B289" s="559" t="str">
        <f>IF(基本入力!$B$15=0,"",基本入力!$B$15)</f>
        <v>銀行名、支店名を入力してください。</v>
      </c>
      <c r="C289" s="560"/>
      <c r="D289" s="560"/>
      <c r="E289" s="560"/>
      <c r="F289" s="560"/>
      <c r="G289" s="560"/>
      <c r="H289" s="561"/>
      <c r="I289" s="44" t="str">
        <f>基本入力!$B$17</f>
        <v>当座または普通</v>
      </c>
      <c r="J289" s="562" t="str">
        <f>IF(基本入力!$B$19=0,"",基本入力!$B$19)</f>
        <v>口座番号入力</v>
      </c>
      <c r="K289" s="562"/>
      <c r="L289" s="563"/>
      <c r="M289" s="34"/>
      <c r="N289" s="498" t="s">
        <v>3</v>
      </c>
      <c r="O289" s="499"/>
      <c r="P289" s="500"/>
      <c r="Q289" s="501" t="s">
        <v>173</v>
      </c>
      <c r="R289" s="502"/>
      <c r="S289" s="505" t="str">
        <f>IFERROR(ROUND(Z287*Q289,0),"")</f>
        <v/>
      </c>
      <c r="T289" s="506"/>
      <c r="U289" s="564" t="s">
        <v>33</v>
      </c>
      <c r="V289" s="564"/>
      <c r="W289" s="565"/>
      <c r="X289" s="566" t="str">
        <f>IFERROR(Z287+S289,"")</f>
        <v/>
      </c>
      <c r="Y289" s="567"/>
      <c r="Z289" s="567"/>
      <c r="AA289" s="567"/>
      <c r="AB289" s="567"/>
      <c r="AC289" s="568"/>
    </row>
    <row r="290" spans="1:29" s="35" customFormat="1">
      <c r="A290" s="593"/>
      <c r="B290" s="45" t="s">
        <v>36</v>
      </c>
      <c r="C290" s="569" t="str">
        <f>基本入力!$B$23</f>
        <v>口座名を入力してください。</v>
      </c>
      <c r="D290" s="569"/>
      <c r="E290" s="569"/>
      <c r="F290" s="569"/>
      <c r="G290" s="569"/>
      <c r="H290" s="569"/>
      <c r="I290" s="569"/>
      <c r="J290" s="569"/>
      <c r="K290" s="569"/>
      <c r="L290" s="570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46"/>
      <c r="Y290" s="34"/>
      <c r="Z290" s="34"/>
      <c r="AA290" s="34"/>
      <c r="AB290" s="34"/>
      <c r="AC290" s="34"/>
    </row>
    <row r="291" spans="1:29" s="35" customFormat="1" ht="10.8" customHeight="1">
      <c r="A291" s="593"/>
      <c r="B291" s="599" t="s">
        <v>26</v>
      </c>
      <c r="C291" s="601" t="str">
        <f>基本入力!$B$21&amp;"　"&amp;IF(基本入力!$F$21=0,"",基本入力!$F$21)</f>
        <v>御社名を正式名称で入力してください。　</v>
      </c>
      <c r="D291" s="601"/>
      <c r="E291" s="601"/>
      <c r="F291" s="601"/>
      <c r="G291" s="601"/>
      <c r="H291" s="601" t="str">
        <f>IF(基本入力!$E$21=0,"",基本入力!$E$21)</f>
        <v/>
      </c>
      <c r="I291" s="601"/>
      <c r="J291" s="601"/>
      <c r="K291" s="601"/>
      <c r="L291" s="602"/>
      <c r="M291" s="34"/>
      <c r="N291" s="34"/>
      <c r="O291" s="34"/>
      <c r="P291" s="34"/>
      <c r="Q291" s="34"/>
      <c r="R291" s="571"/>
      <c r="S291" s="571"/>
      <c r="T291" s="172" t="s">
        <v>147</v>
      </c>
      <c r="U291" s="172" t="s">
        <v>148</v>
      </c>
      <c r="V291" s="172" t="s">
        <v>148</v>
      </c>
      <c r="W291" s="172" t="s">
        <v>153</v>
      </c>
      <c r="X291" s="172"/>
      <c r="Y291" s="461" t="s">
        <v>150</v>
      </c>
      <c r="Z291" s="462"/>
      <c r="AA291" s="463" t="s">
        <v>151</v>
      </c>
      <c r="AB291" s="464"/>
      <c r="AC291" s="462"/>
    </row>
    <row r="292" spans="1:29" s="35" customFormat="1" ht="6.6" customHeight="1">
      <c r="A292" s="594"/>
      <c r="B292" s="600"/>
      <c r="C292" s="603"/>
      <c r="D292" s="603"/>
      <c r="E292" s="603"/>
      <c r="F292" s="603"/>
      <c r="G292" s="603"/>
      <c r="H292" s="603"/>
      <c r="I292" s="603"/>
      <c r="J292" s="603"/>
      <c r="K292" s="603"/>
      <c r="L292" s="604"/>
      <c r="M292" s="34"/>
      <c r="N292" s="34"/>
      <c r="O292" s="34"/>
      <c r="P292" s="34"/>
      <c r="Q292" s="34"/>
      <c r="R292" s="571"/>
      <c r="S292" s="571"/>
      <c r="T292" s="605"/>
      <c r="U292" s="605"/>
      <c r="V292" s="605"/>
      <c r="W292" s="605"/>
      <c r="X292" s="605"/>
      <c r="Y292" s="608"/>
      <c r="Z292" s="609"/>
      <c r="AA292" s="608"/>
      <c r="AB292" s="614"/>
      <c r="AC292" s="609"/>
    </row>
    <row r="293" spans="1:29" s="35" customForma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571"/>
      <c r="S293" s="571"/>
      <c r="T293" s="606"/>
      <c r="U293" s="606"/>
      <c r="V293" s="606"/>
      <c r="W293" s="606"/>
      <c r="X293" s="606"/>
      <c r="Y293" s="610"/>
      <c r="Z293" s="611"/>
      <c r="AA293" s="610"/>
      <c r="AB293" s="615"/>
      <c r="AC293" s="611"/>
    </row>
    <row r="294" spans="1:29" ht="20.25" customHeight="1">
      <c r="A294" s="47" t="s">
        <v>27</v>
      </c>
      <c r="B294" s="47"/>
      <c r="C294" s="47" t="str">
        <f>IF(Q289=0.08,"消費税率は経過措置適用による","")</f>
        <v/>
      </c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572"/>
      <c r="S294" s="572"/>
      <c r="T294" s="607"/>
      <c r="U294" s="607"/>
      <c r="V294" s="607"/>
      <c r="W294" s="607"/>
      <c r="X294" s="607"/>
      <c r="Y294" s="612"/>
      <c r="Z294" s="613"/>
      <c r="AA294" s="612"/>
      <c r="AB294" s="616"/>
      <c r="AC294" s="613"/>
    </row>
  </sheetData>
  <sheetProtection sheet="1" formatCells="0"/>
  <mergeCells count="987">
    <mergeCell ref="AA292:AC294"/>
    <mergeCell ref="R291:R294"/>
    <mergeCell ref="S291:S294"/>
    <mergeCell ref="AA291:AC291"/>
    <mergeCell ref="B138:C139"/>
    <mergeCell ref="D138:S139"/>
    <mergeCell ref="U138:U139"/>
    <mergeCell ref="V138:W139"/>
    <mergeCell ref="X138:X139"/>
    <mergeCell ref="W142:W143"/>
    <mergeCell ref="X142:Y143"/>
    <mergeCell ref="Z142:AC143"/>
    <mergeCell ref="X141:Y141"/>
    <mergeCell ref="Z141:AC141"/>
    <mergeCell ref="Y138:AB139"/>
    <mergeCell ref="W146:W147"/>
    <mergeCell ref="X146:Y147"/>
    <mergeCell ref="Z146:AC147"/>
    <mergeCell ref="W148:W149"/>
    <mergeCell ref="X148:Y149"/>
    <mergeCell ref="Z148:AC149"/>
    <mergeCell ref="A150:E152"/>
    <mergeCell ref="F150:L152"/>
    <mergeCell ref="N150:N151"/>
    <mergeCell ref="X37:AC37"/>
    <mergeCell ref="U82:U84"/>
    <mergeCell ref="V82:V84"/>
    <mergeCell ref="W82:W84"/>
    <mergeCell ref="X82:X84"/>
    <mergeCell ref="Y82:Z84"/>
    <mergeCell ref="AA82:AC84"/>
    <mergeCell ref="V124:V126"/>
    <mergeCell ref="W124:W126"/>
    <mergeCell ref="X124:X126"/>
    <mergeCell ref="Y124:Z126"/>
    <mergeCell ref="AA124:AC126"/>
    <mergeCell ref="W100:W101"/>
    <mergeCell ref="X100:Y101"/>
    <mergeCell ref="Z100:AC101"/>
    <mergeCell ref="X99:Y99"/>
    <mergeCell ref="Z99:AC99"/>
    <mergeCell ref="X102:Y103"/>
    <mergeCell ref="Z102:AC103"/>
    <mergeCell ref="X104:Y105"/>
    <mergeCell ref="Z104:AC105"/>
    <mergeCell ref="W106:W107"/>
    <mergeCell ref="X106:Y107"/>
    <mergeCell ref="Z106:AC107"/>
    <mergeCell ref="X2:AC2"/>
    <mergeCell ref="M4:T5"/>
    <mergeCell ref="AA4:AC4"/>
    <mergeCell ref="A5:L6"/>
    <mergeCell ref="U5:U6"/>
    <mergeCell ref="V5:AA6"/>
    <mergeCell ref="A2:C2"/>
    <mergeCell ref="B12:C13"/>
    <mergeCell ref="D12:S13"/>
    <mergeCell ref="U12:U13"/>
    <mergeCell ref="V12:W13"/>
    <mergeCell ref="X12:X13"/>
    <mergeCell ref="B9:C10"/>
    <mergeCell ref="D9:H10"/>
    <mergeCell ref="I9:I10"/>
    <mergeCell ref="V10:AA11"/>
    <mergeCell ref="Y12:AB13"/>
    <mergeCell ref="M2:T3"/>
    <mergeCell ref="U7:U9"/>
    <mergeCell ref="V7:AB9"/>
    <mergeCell ref="Q9:R10"/>
    <mergeCell ref="W16:W17"/>
    <mergeCell ref="X16:Y17"/>
    <mergeCell ref="Z16:AC17"/>
    <mergeCell ref="A18:E20"/>
    <mergeCell ref="F18:L20"/>
    <mergeCell ref="N18:N19"/>
    <mergeCell ref="O18:O19"/>
    <mergeCell ref="P18:U19"/>
    <mergeCell ref="V18:V19"/>
    <mergeCell ref="W18:W19"/>
    <mergeCell ref="A15:E17"/>
    <mergeCell ref="F15:L17"/>
    <mergeCell ref="N15:O15"/>
    <mergeCell ref="P15:U15"/>
    <mergeCell ref="X15:Y15"/>
    <mergeCell ref="Z15:AC15"/>
    <mergeCell ref="N16:N17"/>
    <mergeCell ref="O16:O17"/>
    <mergeCell ref="P16:U17"/>
    <mergeCell ref="V16:V17"/>
    <mergeCell ref="X18:Y19"/>
    <mergeCell ref="Z18:AC19"/>
    <mergeCell ref="N20:N21"/>
    <mergeCell ref="O20:O21"/>
    <mergeCell ref="P20:U21"/>
    <mergeCell ref="V20:V21"/>
    <mergeCell ref="W20:W21"/>
    <mergeCell ref="X20:Y21"/>
    <mergeCell ref="Z20:AC21"/>
    <mergeCell ref="W22:W23"/>
    <mergeCell ref="X22:Y23"/>
    <mergeCell ref="Z22:AC23"/>
    <mergeCell ref="A24:E26"/>
    <mergeCell ref="F24:L26"/>
    <mergeCell ref="N24:N25"/>
    <mergeCell ref="O24:O25"/>
    <mergeCell ref="P24:U25"/>
    <mergeCell ref="V24:V25"/>
    <mergeCell ref="W24:W25"/>
    <mergeCell ref="A21:E23"/>
    <mergeCell ref="F21:L23"/>
    <mergeCell ref="N22:N23"/>
    <mergeCell ref="O22:O23"/>
    <mergeCell ref="P22:U23"/>
    <mergeCell ref="V22:V23"/>
    <mergeCell ref="A28:B28"/>
    <mergeCell ref="C28:H28"/>
    <mergeCell ref="I28:J28"/>
    <mergeCell ref="P28:U28"/>
    <mergeCell ref="X28:Y28"/>
    <mergeCell ref="Z28:AC28"/>
    <mergeCell ref="X24:Y25"/>
    <mergeCell ref="Z24:AC25"/>
    <mergeCell ref="N26:N27"/>
    <mergeCell ref="O26:O27"/>
    <mergeCell ref="P26:U27"/>
    <mergeCell ref="V26:V27"/>
    <mergeCell ref="W26:W27"/>
    <mergeCell ref="X26:Y27"/>
    <mergeCell ref="Z26:AC27"/>
    <mergeCell ref="Z29:AC29"/>
    <mergeCell ref="A30:B30"/>
    <mergeCell ref="C30:F30"/>
    <mergeCell ref="G30:L30"/>
    <mergeCell ref="P30:U30"/>
    <mergeCell ref="X30:Y30"/>
    <mergeCell ref="Z30:AC30"/>
    <mergeCell ref="A29:B29"/>
    <mergeCell ref="C29:F29"/>
    <mergeCell ref="G29:I29"/>
    <mergeCell ref="J29:L29"/>
    <mergeCell ref="P29:U29"/>
    <mergeCell ref="X29:Y29"/>
    <mergeCell ref="A31:B31"/>
    <mergeCell ref="C31:F31"/>
    <mergeCell ref="G31:L31"/>
    <mergeCell ref="P31:U31"/>
    <mergeCell ref="X31:Y31"/>
    <mergeCell ref="Z32:AC33"/>
    <mergeCell ref="A33:F33"/>
    <mergeCell ref="G33:L33"/>
    <mergeCell ref="P34:U34"/>
    <mergeCell ref="X34:Y34"/>
    <mergeCell ref="Z34:AC34"/>
    <mergeCell ref="N32:N33"/>
    <mergeCell ref="O32:O33"/>
    <mergeCell ref="P32:U33"/>
    <mergeCell ref="V32:V33"/>
    <mergeCell ref="W32:W33"/>
    <mergeCell ref="X32:Y33"/>
    <mergeCell ref="Z31:AC31"/>
    <mergeCell ref="S39:S42"/>
    <mergeCell ref="M46:T47"/>
    <mergeCell ref="AA46:AC46"/>
    <mergeCell ref="A47:L48"/>
    <mergeCell ref="U47:U48"/>
    <mergeCell ref="V47:AA48"/>
    <mergeCell ref="A44:C44"/>
    <mergeCell ref="Y39:Z39"/>
    <mergeCell ref="AA39:AC39"/>
    <mergeCell ref="C39:L40"/>
    <mergeCell ref="B39:B40"/>
    <mergeCell ref="A37:A40"/>
    <mergeCell ref="AA40:AC42"/>
    <mergeCell ref="Y40:Z42"/>
    <mergeCell ref="X40:X42"/>
    <mergeCell ref="W40:W42"/>
    <mergeCell ref="V40:V42"/>
    <mergeCell ref="U40:U42"/>
    <mergeCell ref="T40:T42"/>
    <mergeCell ref="J37:L37"/>
    <mergeCell ref="C38:L38"/>
    <mergeCell ref="N37:P37"/>
    <mergeCell ref="Q37:R37"/>
    <mergeCell ref="S37:T37"/>
    <mergeCell ref="W35:W36"/>
    <mergeCell ref="X35:Y36"/>
    <mergeCell ref="Z35:AC36"/>
    <mergeCell ref="U37:W37"/>
    <mergeCell ref="B54:C55"/>
    <mergeCell ref="D54:S55"/>
    <mergeCell ref="U54:U55"/>
    <mergeCell ref="V54:W55"/>
    <mergeCell ref="X54:X55"/>
    <mergeCell ref="N35:N36"/>
    <mergeCell ref="B37:H37"/>
    <mergeCell ref="O35:O36"/>
    <mergeCell ref="P35:U36"/>
    <mergeCell ref="V35:V36"/>
    <mergeCell ref="B51:C52"/>
    <mergeCell ref="D51:H52"/>
    <mergeCell ref="I51:I52"/>
    <mergeCell ref="V52:AA53"/>
    <mergeCell ref="M44:T45"/>
    <mergeCell ref="U49:U51"/>
    <mergeCell ref="V49:AB51"/>
    <mergeCell ref="Q51:R52"/>
    <mergeCell ref="X44:AC44"/>
    <mergeCell ref="R39:R42"/>
    <mergeCell ref="X57:Y57"/>
    <mergeCell ref="Z57:AC57"/>
    <mergeCell ref="Y54:AB55"/>
    <mergeCell ref="A60:E62"/>
    <mergeCell ref="F60:L62"/>
    <mergeCell ref="N60:N61"/>
    <mergeCell ref="O60:O61"/>
    <mergeCell ref="P60:U61"/>
    <mergeCell ref="V60:V61"/>
    <mergeCell ref="W60:W61"/>
    <mergeCell ref="A57:E59"/>
    <mergeCell ref="F57:L59"/>
    <mergeCell ref="N57:O57"/>
    <mergeCell ref="P57:U57"/>
    <mergeCell ref="N58:N59"/>
    <mergeCell ref="O58:O59"/>
    <mergeCell ref="P58:U59"/>
    <mergeCell ref="V58:V59"/>
    <mergeCell ref="X60:Y61"/>
    <mergeCell ref="Z60:AC61"/>
    <mergeCell ref="N62:N63"/>
    <mergeCell ref="W62:W63"/>
    <mergeCell ref="X62:Y63"/>
    <mergeCell ref="Z62:AC63"/>
    <mergeCell ref="W64:W65"/>
    <mergeCell ref="X64:Y65"/>
    <mergeCell ref="Z64:AC65"/>
    <mergeCell ref="W58:W59"/>
    <mergeCell ref="X58:Y59"/>
    <mergeCell ref="Z58:AC59"/>
    <mergeCell ref="A63:E65"/>
    <mergeCell ref="F63:L65"/>
    <mergeCell ref="N64:N65"/>
    <mergeCell ref="O64:O65"/>
    <mergeCell ref="P64:U65"/>
    <mergeCell ref="V64:V65"/>
    <mergeCell ref="O62:O63"/>
    <mergeCell ref="P62:U63"/>
    <mergeCell ref="V62:V63"/>
    <mergeCell ref="A70:B70"/>
    <mergeCell ref="C70:H70"/>
    <mergeCell ref="I70:J70"/>
    <mergeCell ref="P70:U70"/>
    <mergeCell ref="X70:Y70"/>
    <mergeCell ref="Z70:AC70"/>
    <mergeCell ref="X66:Y67"/>
    <mergeCell ref="Z66:AC67"/>
    <mergeCell ref="N68:N69"/>
    <mergeCell ref="O68:O69"/>
    <mergeCell ref="P68:U69"/>
    <mergeCell ref="V68:V69"/>
    <mergeCell ref="W68:W69"/>
    <mergeCell ref="X68:Y69"/>
    <mergeCell ref="Z68:AC69"/>
    <mergeCell ref="A66:E68"/>
    <mergeCell ref="F66:L68"/>
    <mergeCell ref="N66:N67"/>
    <mergeCell ref="O66:O67"/>
    <mergeCell ref="P66:U67"/>
    <mergeCell ref="V66:V67"/>
    <mergeCell ref="W66:W67"/>
    <mergeCell ref="Z71:AC71"/>
    <mergeCell ref="A72:B72"/>
    <mergeCell ref="C72:F72"/>
    <mergeCell ref="G72:L72"/>
    <mergeCell ref="P72:U72"/>
    <mergeCell ref="X72:Y72"/>
    <mergeCell ref="Z72:AC72"/>
    <mergeCell ref="A71:B71"/>
    <mergeCell ref="C71:F71"/>
    <mergeCell ref="G71:I71"/>
    <mergeCell ref="J71:L71"/>
    <mergeCell ref="P71:U71"/>
    <mergeCell ref="X71:Y71"/>
    <mergeCell ref="U79:W79"/>
    <mergeCell ref="X79:AC79"/>
    <mergeCell ref="A73:B73"/>
    <mergeCell ref="C73:F73"/>
    <mergeCell ref="G73:L73"/>
    <mergeCell ref="P73:U73"/>
    <mergeCell ref="X73:Y73"/>
    <mergeCell ref="Z73:AC73"/>
    <mergeCell ref="Z74:AC75"/>
    <mergeCell ref="A75:F75"/>
    <mergeCell ref="G75:L75"/>
    <mergeCell ref="P76:U76"/>
    <mergeCell ref="X76:Y76"/>
    <mergeCell ref="Z76:AC76"/>
    <mergeCell ref="N74:N75"/>
    <mergeCell ref="O74:O75"/>
    <mergeCell ref="P74:U75"/>
    <mergeCell ref="V74:V75"/>
    <mergeCell ref="A79:A82"/>
    <mergeCell ref="W74:W75"/>
    <mergeCell ref="X74:Y75"/>
    <mergeCell ref="B81:B82"/>
    <mergeCell ref="C81:L82"/>
    <mergeCell ref="T82:T84"/>
    <mergeCell ref="N77:N78"/>
    <mergeCell ref="X86:AC86"/>
    <mergeCell ref="R81:R84"/>
    <mergeCell ref="S81:S84"/>
    <mergeCell ref="M88:T89"/>
    <mergeCell ref="AA88:AC88"/>
    <mergeCell ref="A89:L90"/>
    <mergeCell ref="U89:U90"/>
    <mergeCell ref="V89:AA90"/>
    <mergeCell ref="A86:C86"/>
    <mergeCell ref="B79:H79"/>
    <mergeCell ref="J79:L79"/>
    <mergeCell ref="C80:L80"/>
    <mergeCell ref="N79:P79"/>
    <mergeCell ref="Q79:R79"/>
    <mergeCell ref="S79:T79"/>
    <mergeCell ref="Y81:Z81"/>
    <mergeCell ref="AA81:AC81"/>
    <mergeCell ref="O77:O78"/>
    <mergeCell ref="P77:U78"/>
    <mergeCell ref="V77:V78"/>
    <mergeCell ref="W77:W78"/>
    <mergeCell ref="X77:Y78"/>
    <mergeCell ref="Z77:AC78"/>
    <mergeCell ref="A99:E101"/>
    <mergeCell ref="F99:L101"/>
    <mergeCell ref="N99:O99"/>
    <mergeCell ref="P99:U99"/>
    <mergeCell ref="N100:N101"/>
    <mergeCell ref="O100:O101"/>
    <mergeCell ref="P100:U101"/>
    <mergeCell ref="V100:V101"/>
    <mergeCell ref="A105:E107"/>
    <mergeCell ref="F105:L107"/>
    <mergeCell ref="N106:N107"/>
    <mergeCell ref="O106:O107"/>
    <mergeCell ref="P106:U107"/>
    <mergeCell ref="A102:E104"/>
    <mergeCell ref="F102:L104"/>
    <mergeCell ref="N102:N103"/>
    <mergeCell ref="O102:O103"/>
    <mergeCell ref="P102:U103"/>
    <mergeCell ref="V102:V103"/>
    <mergeCell ref="N104:N105"/>
    <mergeCell ref="O104:O105"/>
    <mergeCell ref="P104:U105"/>
    <mergeCell ref="V104:V105"/>
    <mergeCell ref="B93:C94"/>
    <mergeCell ref="D93:H94"/>
    <mergeCell ref="I93:I94"/>
    <mergeCell ref="V94:AA95"/>
    <mergeCell ref="B96:C97"/>
    <mergeCell ref="D96:S97"/>
    <mergeCell ref="U96:U97"/>
    <mergeCell ref="V96:W97"/>
    <mergeCell ref="X96:X97"/>
    <mergeCell ref="A112:B112"/>
    <mergeCell ref="C112:H112"/>
    <mergeCell ref="I112:J112"/>
    <mergeCell ref="P112:U112"/>
    <mergeCell ref="X112:Y112"/>
    <mergeCell ref="Z112:AC112"/>
    <mergeCell ref="X108:Y109"/>
    <mergeCell ref="Z108:AC109"/>
    <mergeCell ref="N110:N111"/>
    <mergeCell ref="O110:O111"/>
    <mergeCell ref="P110:U111"/>
    <mergeCell ref="V110:V111"/>
    <mergeCell ref="W110:W111"/>
    <mergeCell ref="X110:Y111"/>
    <mergeCell ref="Z110:AC111"/>
    <mergeCell ref="A108:E110"/>
    <mergeCell ref="F108:L110"/>
    <mergeCell ref="N108:N109"/>
    <mergeCell ref="O108:O109"/>
    <mergeCell ref="P108:U109"/>
    <mergeCell ref="V108:V109"/>
    <mergeCell ref="W108:W109"/>
    <mergeCell ref="A114:B114"/>
    <mergeCell ref="C114:F114"/>
    <mergeCell ref="G114:L114"/>
    <mergeCell ref="P114:U114"/>
    <mergeCell ref="X114:Y114"/>
    <mergeCell ref="Z114:AC114"/>
    <mergeCell ref="A113:B113"/>
    <mergeCell ref="C113:F113"/>
    <mergeCell ref="G113:I113"/>
    <mergeCell ref="J113:L113"/>
    <mergeCell ref="P113:U113"/>
    <mergeCell ref="X113:Y113"/>
    <mergeCell ref="Z113:AC113"/>
    <mergeCell ref="C123:L124"/>
    <mergeCell ref="T124:T126"/>
    <mergeCell ref="U124:U126"/>
    <mergeCell ref="N119:N120"/>
    <mergeCell ref="B121:H121"/>
    <mergeCell ref="J121:L121"/>
    <mergeCell ref="C122:L122"/>
    <mergeCell ref="N121:P121"/>
    <mergeCell ref="Q121:R121"/>
    <mergeCell ref="S121:T121"/>
    <mergeCell ref="O119:O120"/>
    <mergeCell ref="P119:U120"/>
    <mergeCell ref="A131:L132"/>
    <mergeCell ref="U131:U132"/>
    <mergeCell ref="V131:AA132"/>
    <mergeCell ref="A128:C128"/>
    <mergeCell ref="Y123:Z123"/>
    <mergeCell ref="AA123:AC123"/>
    <mergeCell ref="A115:B115"/>
    <mergeCell ref="C115:F115"/>
    <mergeCell ref="G115:L115"/>
    <mergeCell ref="P115:U115"/>
    <mergeCell ref="X115:Y115"/>
    <mergeCell ref="Z115:AC115"/>
    <mergeCell ref="Z116:AC117"/>
    <mergeCell ref="A117:F117"/>
    <mergeCell ref="G117:L117"/>
    <mergeCell ref="P118:U118"/>
    <mergeCell ref="X118:Y118"/>
    <mergeCell ref="Z118:AC118"/>
    <mergeCell ref="N116:N117"/>
    <mergeCell ref="O116:O117"/>
    <mergeCell ref="P116:U117"/>
    <mergeCell ref="V116:V117"/>
    <mergeCell ref="A121:A124"/>
    <mergeCell ref="B123:B124"/>
    <mergeCell ref="X144:Y145"/>
    <mergeCell ref="Z144:AC145"/>
    <mergeCell ref="N146:N147"/>
    <mergeCell ref="O146:O147"/>
    <mergeCell ref="P146:U147"/>
    <mergeCell ref="V146:V147"/>
    <mergeCell ref="X128:AC128"/>
    <mergeCell ref="R123:R126"/>
    <mergeCell ref="S123:S126"/>
    <mergeCell ref="M130:T131"/>
    <mergeCell ref="AA130:AC130"/>
    <mergeCell ref="A147:E149"/>
    <mergeCell ref="F147:L149"/>
    <mergeCell ref="N148:N149"/>
    <mergeCell ref="O148:O149"/>
    <mergeCell ref="P148:U149"/>
    <mergeCell ref="V148:V149"/>
    <mergeCell ref="Z119:AC120"/>
    <mergeCell ref="U121:W121"/>
    <mergeCell ref="X121:AC121"/>
    <mergeCell ref="A144:E146"/>
    <mergeCell ref="F144:L146"/>
    <mergeCell ref="N144:N145"/>
    <mergeCell ref="O144:O145"/>
    <mergeCell ref="P144:U145"/>
    <mergeCell ref="V144:V145"/>
    <mergeCell ref="W144:W145"/>
    <mergeCell ref="A141:E143"/>
    <mergeCell ref="F141:L143"/>
    <mergeCell ref="N141:O141"/>
    <mergeCell ref="P141:U141"/>
    <mergeCell ref="N142:N143"/>
    <mergeCell ref="O142:O143"/>
    <mergeCell ref="P142:U143"/>
    <mergeCell ref="V142:V143"/>
    <mergeCell ref="A154:B154"/>
    <mergeCell ref="C154:H154"/>
    <mergeCell ref="I154:J154"/>
    <mergeCell ref="P154:U154"/>
    <mergeCell ref="X154:Y154"/>
    <mergeCell ref="Z154:AC154"/>
    <mergeCell ref="X150:Y151"/>
    <mergeCell ref="Z150:AC151"/>
    <mergeCell ref="N152:N153"/>
    <mergeCell ref="O152:O153"/>
    <mergeCell ref="P152:U153"/>
    <mergeCell ref="V152:V153"/>
    <mergeCell ref="W152:W153"/>
    <mergeCell ref="X152:Y153"/>
    <mergeCell ref="Z152:AC153"/>
    <mergeCell ref="O150:O151"/>
    <mergeCell ref="P150:U151"/>
    <mergeCell ref="V150:V151"/>
    <mergeCell ref="W150:W151"/>
    <mergeCell ref="Z155:AC155"/>
    <mergeCell ref="A156:B156"/>
    <mergeCell ref="C156:F156"/>
    <mergeCell ref="G156:L156"/>
    <mergeCell ref="P156:U156"/>
    <mergeCell ref="X156:Y156"/>
    <mergeCell ref="Z156:AC156"/>
    <mergeCell ref="A155:B155"/>
    <mergeCell ref="C155:F155"/>
    <mergeCell ref="G155:I155"/>
    <mergeCell ref="J155:L155"/>
    <mergeCell ref="P155:U155"/>
    <mergeCell ref="X155:Y155"/>
    <mergeCell ref="P160:U160"/>
    <mergeCell ref="X160:Y160"/>
    <mergeCell ref="Z160:AC160"/>
    <mergeCell ref="N158:N159"/>
    <mergeCell ref="O158:O159"/>
    <mergeCell ref="P158:U159"/>
    <mergeCell ref="V158:V159"/>
    <mergeCell ref="W158:W159"/>
    <mergeCell ref="X158:Y159"/>
    <mergeCell ref="A157:B157"/>
    <mergeCell ref="C157:F157"/>
    <mergeCell ref="G157:L157"/>
    <mergeCell ref="P157:U157"/>
    <mergeCell ref="X157:Y157"/>
    <mergeCell ref="Z157:AC157"/>
    <mergeCell ref="Z158:AC159"/>
    <mergeCell ref="A159:F159"/>
    <mergeCell ref="G159:L159"/>
    <mergeCell ref="M172:T173"/>
    <mergeCell ref="AA172:AC172"/>
    <mergeCell ref="A173:L174"/>
    <mergeCell ref="U173:U174"/>
    <mergeCell ref="V173:AA174"/>
    <mergeCell ref="A170:C170"/>
    <mergeCell ref="A163:A166"/>
    <mergeCell ref="B165:B166"/>
    <mergeCell ref="C165:L166"/>
    <mergeCell ref="T166:T168"/>
    <mergeCell ref="U166:U168"/>
    <mergeCell ref="V166:V168"/>
    <mergeCell ref="W166:W168"/>
    <mergeCell ref="X166:X168"/>
    <mergeCell ref="Y166:Z168"/>
    <mergeCell ref="AA166:AC168"/>
    <mergeCell ref="B163:H163"/>
    <mergeCell ref="J163:L163"/>
    <mergeCell ref="C164:L164"/>
    <mergeCell ref="N163:P163"/>
    <mergeCell ref="Q163:R163"/>
    <mergeCell ref="N161:N162"/>
    <mergeCell ref="B177:C178"/>
    <mergeCell ref="D177:H178"/>
    <mergeCell ref="I177:I178"/>
    <mergeCell ref="V178:AA179"/>
    <mergeCell ref="B180:C181"/>
    <mergeCell ref="D180:S181"/>
    <mergeCell ref="U180:U181"/>
    <mergeCell ref="V180:W181"/>
    <mergeCell ref="X180:X181"/>
    <mergeCell ref="S163:T163"/>
    <mergeCell ref="Y165:Z165"/>
    <mergeCell ref="AA165:AC165"/>
    <mergeCell ref="O161:O162"/>
    <mergeCell ref="P161:U162"/>
    <mergeCell ref="V161:V162"/>
    <mergeCell ref="W161:W162"/>
    <mergeCell ref="X161:Y162"/>
    <mergeCell ref="Z161:AC162"/>
    <mergeCell ref="U163:W163"/>
    <mergeCell ref="X163:AC163"/>
    <mergeCell ref="X170:AC170"/>
    <mergeCell ref="R165:R168"/>
    <mergeCell ref="S165:S168"/>
    <mergeCell ref="W184:W185"/>
    <mergeCell ref="X184:Y185"/>
    <mergeCell ref="Z184:AC185"/>
    <mergeCell ref="X183:Y183"/>
    <mergeCell ref="Z183:AC183"/>
    <mergeCell ref="A186:E188"/>
    <mergeCell ref="F186:L188"/>
    <mergeCell ref="N186:N187"/>
    <mergeCell ref="O186:O187"/>
    <mergeCell ref="P186:U187"/>
    <mergeCell ref="V186:V187"/>
    <mergeCell ref="W186:W187"/>
    <mergeCell ref="A183:E185"/>
    <mergeCell ref="F183:L185"/>
    <mergeCell ref="N183:O183"/>
    <mergeCell ref="P183:U183"/>
    <mergeCell ref="N184:N185"/>
    <mergeCell ref="O184:O185"/>
    <mergeCell ref="P184:U185"/>
    <mergeCell ref="V184:V185"/>
    <mergeCell ref="X186:Y187"/>
    <mergeCell ref="Z186:AC187"/>
    <mergeCell ref="N188:N189"/>
    <mergeCell ref="O188:O189"/>
    <mergeCell ref="P188:U189"/>
    <mergeCell ref="V188:V189"/>
    <mergeCell ref="W188:W189"/>
    <mergeCell ref="X188:Y189"/>
    <mergeCell ref="Z188:AC189"/>
    <mergeCell ref="W190:W191"/>
    <mergeCell ref="X190:Y191"/>
    <mergeCell ref="Z190:AC191"/>
    <mergeCell ref="A192:E194"/>
    <mergeCell ref="F192:L194"/>
    <mergeCell ref="N192:N193"/>
    <mergeCell ref="O192:O193"/>
    <mergeCell ref="P192:U193"/>
    <mergeCell ref="V192:V193"/>
    <mergeCell ref="W192:W193"/>
    <mergeCell ref="A189:E191"/>
    <mergeCell ref="F189:L191"/>
    <mergeCell ref="N190:N191"/>
    <mergeCell ref="O190:O191"/>
    <mergeCell ref="P190:U191"/>
    <mergeCell ref="V190:V191"/>
    <mergeCell ref="A196:B196"/>
    <mergeCell ref="C196:H196"/>
    <mergeCell ref="I196:J196"/>
    <mergeCell ref="P196:U196"/>
    <mergeCell ref="X196:Y196"/>
    <mergeCell ref="Z196:AC196"/>
    <mergeCell ref="X192:Y193"/>
    <mergeCell ref="Z192:AC193"/>
    <mergeCell ref="N194:N195"/>
    <mergeCell ref="O194:O195"/>
    <mergeCell ref="P194:U195"/>
    <mergeCell ref="V194:V195"/>
    <mergeCell ref="W194:W195"/>
    <mergeCell ref="X194:Y195"/>
    <mergeCell ref="Z194:AC195"/>
    <mergeCell ref="Z197:AC197"/>
    <mergeCell ref="A198:B198"/>
    <mergeCell ref="C198:F198"/>
    <mergeCell ref="G198:L198"/>
    <mergeCell ref="P198:U198"/>
    <mergeCell ref="X198:Y198"/>
    <mergeCell ref="Z198:AC198"/>
    <mergeCell ref="A197:B197"/>
    <mergeCell ref="C197:F197"/>
    <mergeCell ref="G197:I197"/>
    <mergeCell ref="J197:L197"/>
    <mergeCell ref="P197:U197"/>
    <mergeCell ref="X197:Y197"/>
    <mergeCell ref="P202:U202"/>
    <mergeCell ref="X202:Y202"/>
    <mergeCell ref="Z202:AC202"/>
    <mergeCell ref="N200:N201"/>
    <mergeCell ref="O200:O201"/>
    <mergeCell ref="P200:U201"/>
    <mergeCell ref="V200:V201"/>
    <mergeCell ref="A205:A208"/>
    <mergeCell ref="B207:B208"/>
    <mergeCell ref="C207:L208"/>
    <mergeCell ref="W200:W201"/>
    <mergeCell ref="X200:Y201"/>
    <mergeCell ref="N203:N204"/>
    <mergeCell ref="B205:H205"/>
    <mergeCell ref="J205:L205"/>
    <mergeCell ref="C206:L206"/>
    <mergeCell ref="N205:P205"/>
    <mergeCell ref="Q205:R205"/>
    <mergeCell ref="S205:T205"/>
    <mergeCell ref="Y207:Z207"/>
    <mergeCell ref="AA207:AC207"/>
    <mergeCell ref="O203:O204"/>
    <mergeCell ref="P203:U204"/>
    <mergeCell ref="V203:V204"/>
    <mergeCell ref="A199:B199"/>
    <mergeCell ref="C199:F199"/>
    <mergeCell ref="G199:L199"/>
    <mergeCell ref="P199:U199"/>
    <mergeCell ref="X199:Y199"/>
    <mergeCell ref="Z199:AC199"/>
    <mergeCell ref="Z200:AC201"/>
    <mergeCell ref="A201:F201"/>
    <mergeCell ref="G201:L201"/>
    <mergeCell ref="W203:W204"/>
    <mergeCell ref="X203:Y204"/>
    <mergeCell ref="Z203:AC204"/>
    <mergeCell ref="R207:R210"/>
    <mergeCell ref="S207:S210"/>
    <mergeCell ref="U205:W205"/>
    <mergeCell ref="X205:AC205"/>
    <mergeCell ref="B219:C220"/>
    <mergeCell ref="D219:H220"/>
    <mergeCell ref="I219:I220"/>
    <mergeCell ref="V220:AA221"/>
    <mergeCell ref="T208:T210"/>
    <mergeCell ref="U208:U210"/>
    <mergeCell ref="V208:V210"/>
    <mergeCell ref="W208:W210"/>
    <mergeCell ref="X208:X210"/>
    <mergeCell ref="Y208:Z210"/>
    <mergeCell ref="AA208:AC210"/>
    <mergeCell ref="Q219:R220"/>
    <mergeCell ref="X212:AC212"/>
    <mergeCell ref="M214:T215"/>
    <mergeCell ref="AA214:AC214"/>
    <mergeCell ref="A215:L216"/>
    <mergeCell ref="U215:U216"/>
    <mergeCell ref="V215:AA216"/>
    <mergeCell ref="A212:C212"/>
    <mergeCell ref="B222:C223"/>
    <mergeCell ref="D222:S223"/>
    <mergeCell ref="U222:U223"/>
    <mergeCell ref="V222:W223"/>
    <mergeCell ref="X222:X223"/>
    <mergeCell ref="W226:W227"/>
    <mergeCell ref="X226:Y227"/>
    <mergeCell ref="Z226:AC227"/>
    <mergeCell ref="X225:Y225"/>
    <mergeCell ref="Z225:AC225"/>
    <mergeCell ref="Y222:AB223"/>
    <mergeCell ref="A228:E230"/>
    <mergeCell ref="F228:L230"/>
    <mergeCell ref="N228:N229"/>
    <mergeCell ref="O228:O229"/>
    <mergeCell ref="P228:U229"/>
    <mergeCell ref="V228:V229"/>
    <mergeCell ref="W228:W229"/>
    <mergeCell ref="A225:E227"/>
    <mergeCell ref="F225:L227"/>
    <mergeCell ref="N225:O225"/>
    <mergeCell ref="P225:U225"/>
    <mergeCell ref="N226:N227"/>
    <mergeCell ref="O226:O227"/>
    <mergeCell ref="P226:U227"/>
    <mergeCell ref="V226:V227"/>
    <mergeCell ref="X228:Y229"/>
    <mergeCell ref="Z228:AC229"/>
    <mergeCell ref="N230:N231"/>
    <mergeCell ref="O230:O231"/>
    <mergeCell ref="P230:U231"/>
    <mergeCell ref="V230:V231"/>
    <mergeCell ref="W230:W231"/>
    <mergeCell ref="X230:Y231"/>
    <mergeCell ref="Z230:AC231"/>
    <mergeCell ref="W232:W233"/>
    <mergeCell ref="X232:Y233"/>
    <mergeCell ref="Z232:AC233"/>
    <mergeCell ref="A234:E236"/>
    <mergeCell ref="F234:L236"/>
    <mergeCell ref="N234:N235"/>
    <mergeCell ref="O234:O235"/>
    <mergeCell ref="P234:U235"/>
    <mergeCell ref="V234:V235"/>
    <mergeCell ref="W234:W235"/>
    <mergeCell ref="A231:E233"/>
    <mergeCell ref="F231:L233"/>
    <mergeCell ref="N232:N233"/>
    <mergeCell ref="O232:O233"/>
    <mergeCell ref="P232:U233"/>
    <mergeCell ref="V232:V233"/>
    <mergeCell ref="A238:B238"/>
    <mergeCell ref="C238:H238"/>
    <mergeCell ref="I238:J238"/>
    <mergeCell ref="P238:U238"/>
    <mergeCell ref="X238:Y238"/>
    <mergeCell ref="Z238:AC238"/>
    <mergeCell ref="X234:Y235"/>
    <mergeCell ref="Z234:AC235"/>
    <mergeCell ref="N236:N237"/>
    <mergeCell ref="O236:O237"/>
    <mergeCell ref="P236:U237"/>
    <mergeCell ref="V236:V237"/>
    <mergeCell ref="W236:W237"/>
    <mergeCell ref="X236:Y237"/>
    <mergeCell ref="Z236:AC237"/>
    <mergeCell ref="Z239:AC239"/>
    <mergeCell ref="A240:B240"/>
    <mergeCell ref="C240:F240"/>
    <mergeCell ref="G240:L240"/>
    <mergeCell ref="P240:U240"/>
    <mergeCell ref="X240:Y240"/>
    <mergeCell ref="Z240:AC240"/>
    <mergeCell ref="A239:B239"/>
    <mergeCell ref="C239:F239"/>
    <mergeCell ref="G239:I239"/>
    <mergeCell ref="J239:L239"/>
    <mergeCell ref="P239:U239"/>
    <mergeCell ref="X239:Y239"/>
    <mergeCell ref="P244:U244"/>
    <mergeCell ref="X244:Y244"/>
    <mergeCell ref="Z244:AC244"/>
    <mergeCell ref="N242:N243"/>
    <mergeCell ref="O242:O243"/>
    <mergeCell ref="P242:U243"/>
    <mergeCell ref="V242:V243"/>
    <mergeCell ref="A247:A250"/>
    <mergeCell ref="B249:B250"/>
    <mergeCell ref="C249:L250"/>
    <mergeCell ref="W242:W243"/>
    <mergeCell ref="X242:Y243"/>
    <mergeCell ref="N245:N246"/>
    <mergeCell ref="B247:H247"/>
    <mergeCell ref="J247:L247"/>
    <mergeCell ref="C248:L248"/>
    <mergeCell ref="N247:P247"/>
    <mergeCell ref="Q247:R247"/>
    <mergeCell ref="S247:T247"/>
    <mergeCell ref="Y249:Z249"/>
    <mergeCell ref="AA249:AC249"/>
    <mergeCell ref="O245:O246"/>
    <mergeCell ref="P245:U246"/>
    <mergeCell ref="V245:V246"/>
    <mergeCell ref="A241:B241"/>
    <mergeCell ref="C241:F241"/>
    <mergeCell ref="G241:L241"/>
    <mergeCell ref="P241:U241"/>
    <mergeCell ref="X241:Y241"/>
    <mergeCell ref="Z241:AC241"/>
    <mergeCell ref="Z242:AC243"/>
    <mergeCell ref="A243:F243"/>
    <mergeCell ref="G243:L243"/>
    <mergeCell ref="W245:W246"/>
    <mergeCell ref="X245:Y246"/>
    <mergeCell ref="Z245:AC246"/>
    <mergeCell ref="R249:R252"/>
    <mergeCell ref="S249:S252"/>
    <mergeCell ref="U247:W247"/>
    <mergeCell ref="X247:AC247"/>
    <mergeCell ref="B261:C262"/>
    <mergeCell ref="D261:H262"/>
    <mergeCell ref="I261:I262"/>
    <mergeCell ref="V262:AA263"/>
    <mergeCell ref="T250:T252"/>
    <mergeCell ref="U250:U252"/>
    <mergeCell ref="V250:V252"/>
    <mergeCell ref="W250:W252"/>
    <mergeCell ref="X250:X252"/>
    <mergeCell ref="Y250:Z252"/>
    <mergeCell ref="AA250:AC252"/>
    <mergeCell ref="X254:AC254"/>
    <mergeCell ref="M256:T257"/>
    <mergeCell ref="AA256:AC256"/>
    <mergeCell ref="A257:L258"/>
    <mergeCell ref="U257:U258"/>
    <mergeCell ref="V257:AA258"/>
    <mergeCell ref="A254:C254"/>
    <mergeCell ref="B264:C265"/>
    <mergeCell ref="D264:S265"/>
    <mergeCell ref="U264:U265"/>
    <mergeCell ref="V264:W265"/>
    <mergeCell ref="X264:X265"/>
    <mergeCell ref="W268:W269"/>
    <mergeCell ref="X268:Y269"/>
    <mergeCell ref="Z268:AC269"/>
    <mergeCell ref="X267:Y267"/>
    <mergeCell ref="Z267:AC267"/>
    <mergeCell ref="Y264:AB265"/>
    <mergeCell ref="A270:E272"/>
    <mergeCell ref="F270:L272"/>
    <mergeCell ref="N270:N271"/>
    <mergeCell ref="O270:O271"/>
    <mergeCell ref="P270:U271"/>
    <mergeCell ref="V270:V271"/>
    <mergeCell ref="W270:W271"/>
    <mergeCell ref="A267:E269"/>
    <mergeCell ref="F267:L269"/>
    <mergeCell ref="N267:O267"/>
    <mergeCell ref="P267:U267"/>
    <mergeCell ref="N268:N269"/>
    <mergeCell ref="O268:O269"/>
    <mergeCell ref="P268:U269"/>
    <mergeCell ref="V268:V269"/>
    <mergeCell ref="X270:Y271"/>
    <mergeCell ref="Z270:AC271"/>
    <mergeCell ref="N272:N273"/>
    <mergeCell ref="O272:O273"/>
    <mergeCell ref="P272:U273"/>
    <mergeCell ref="V272:V273"/>
    <mergeCell ref="W272:W273"/>
    <mergeCell ref="X272:Y273"/>
    <mergeCell ref="Z272:AC273"/>
    <mergeCell ref="W274:W275"/>
    <mergeCell ref="X274:Y275"/>
    <mergeCell ref="Z274:AC275"/>
    <mergeCell ref="A276:E278"/>
    <mergeCell ref="F276:L278"/>
    <mergeCell ref="N276:N277"/>
    <mergeCell ref="O276:O277"/>
    <mergeCell ref="P276:U277"/>
    <mergeCell ref="V276:V277"/>
    <mergeCell ref="W276:W277"/>
    <mergeCell ref="A273:E275"/>
    <mergeCell ref="F273:L275"/>
    <mergeCell ref="N274:N275"/>
    <mergeCell ref="O274:O275"/>
    <mergeCell ref="P274:U275"/>
    <mergeCell ref="V274:V275"/>
    <mergeCell ref="Z280:AC280"/>
    <mergeCell ref="X276:Y277"/>
    <mergeCell ref="Z276:AC277"/>
    <mergeCell ref="N278:N279"/>
    <mergeCell ref="O278:O279"/>
    <mergeCell ref="P278:U279"/>
    <mergeCell ref="V278:V279"/>
    <mergeCell ref="W278:W279"/>
    <mergeCell ref="X278:Y279"/>
    <mergeCell ref="Z278:AC279"/>
    <mergeCell ref="A281:B281"/>
    <mergeCell ref="C281:F281"/>
    <mergeCell ref="G281:I281"/>
    <mergeCell ref="J281:L281"/>
    <mergeCell ref="P281:U281"/>
    <mergeCell ref="X281:Y281"/>
    <mergeCell ref="A280:B280"/>
    <mergeCell ref="C280:H280"/>
    <mergeCell ref="I280:J280"/>
    <mergeCell ref="P280:U280"/>
    <mergeCell ref="X280:Y280"/>
    <mergeCell ref="A289:A292"/>
    <mergeCell ref="C290:L290"/>
    <mergeCell ref="W287:W288"/>
    <mergeCell ref="B291:B292"/>
    <mergeCell ref="A282:B282"/>
    <mergeCell ref="C282:F282"/>
    <mergeCell ref="G282:L282"/>
    <mergeCell ref="P282:U282"/>
    <mergeCell ref="X282:Y282"/>
    <mergeCell ref="C291:L292"/>
    <mergeCell ref="T292:T294"/>
    <mergeCell ref="U292:U294"/>
    <mergeCell ref="V292:V294"/>
    <mergeCell ref="W292:W294"/>
    <mergeCell ref="X292:X294"/>
    <mergeCell ref="Y292:Z294"/>
    <mergeCell ref="A283:B283"/>
    <mergeCell ref="C283:F283"/>
    <mergeCell ref="G283:L283"/>
    <mergeCell ref="P283:U283"/>
    <mergeCell ref="X283:Y283"/>
    <mergeCell ref="Z283:AC283"/>
    <mergeCell ref="Z284:AC285"/>
    <mergeCell ref="A285:F285"/>
    <mergeCell ref="G285:L285"/>
    <mergeCell ref="N284:N285"/>
    <mergeCell ref="O284:O285"/>
    <mergeCell ref="P284:U285"/>
    <mergeCell ref="V284:V285"/>
    <mergeCell ref="W284:W285"/>
    <mergeCell ref="Y291:Z291"/>
    <mergeCell ref="N287:N288"/>
    <mergeCell ref="O287:O288"/>
    <mergeCell ref="P287:U288"/>
    <mergeCell ref="V287:V288"/>
    <mergeCell ref="N289:P289"/>
    <mergeCell ref="Q289:R289"/>
    <mergeCell ref="S289:T289"/>
    <mergeCell ref="X284:Y285"/>
    <mergeCell ref="X287:Y288"/>
    <mergeCell ref="Z287:AC288"/>
    <mergeCell ref="J289:L289"/>
    <mergeCell ref="M86:T87"/>
    <mergeCell ref="U91:U93"/>
    <mergeCell ref="V91:AB93"/>
    <mergeCell ref="Q93:R94"/>
    <mergeCell ref="Y96:AB97"/>
    <mergeCell ref="M128:T129"/>
    <mergeCell ref="U133:U135"/>
    <mergeCell ref="V133:AB135"/>
    <mergeCell ref="Q135:R136"/>
    <mergeCell ref="W116:W117"/>
    <mergeCell ref="X116:Y117"/>
    <mergeCell ref="V119:V120"/>
    <mergeCell ref="W119:W120"/>
    <mergeCell ref="X119:Y120"/>
    <mergeCell ref="V106:V107"/>
    <mergeCell ref="W104:W105"/>
    <mergeCell ref="W102:W103"/>
    <mergeCell ref="Z281:AC281"/>
    <mergeCell ref="U289:W289"/>
    <mergeCell ref="X289:AC289"/>
    <mergeCell ref="P286:U286"/>
    <mergeCell ref="X286:Y286"/>
    <mergeCell ref="Z286:AC286"/>
    <mergeCell ref="Z282:AC282"/>
    <mergeCell ref="B289:H289"/>
    <mergeCell ref="B135:C136"/>
    <mergeCell ref="D135:H136"/>
    <mergeCell ref="I135:I136"/>
    <mergeCell ref="V136:AA137"/>
    <mergeCell ref="M254:T255"/>
    <mergeCell ref="U259:U261"/>
    <mergeCell ref="V259:AB261"/>
    <mergeCell ref="Q261:R262"/>
    <mergeCell ref="M170:T171"/>
    <mergeCell ref="U175:U177"/>
    <mergeCell ref="V175:AB177"/>
    <mergeCell ref="Q177:R178"/>
    <mergeCell ref="Y180:AB181"/>
    <mergeCell ref="M212:T213"/>
    <mergeCell ref="U217:U219"/>
    <mergeCell ref="V217:AB219"/>
  </mergeCells>
  <phoneticPr fontId="3"/>
  <conditionalFormatting sqref="F21:L23">
    <cfRule type="cellIs" dxfId="43" priority="90" stopIfTrue="1" operator="equal">
      <formula>0</formula>
    </cfRule>
  </conditionalFormatting>
  <conditionalFormatting sqref="Z34:AC36 Z16:AC27 Z28:Z32">
    <cfRule type="cellIs" dxfId="42" priority="87" operator="equal">
      <formula>0</formula>
    </cfRule>
  </conditionalFormatting>
  <conditionalFormatting sqref="Z34:AC34">
    <cfRule type="cellIs" dxfId="41" priority="86" operator="equal">
      <formula>0</formula>
    </cfRule>
  </conditionalFormatting>
  <conditionalFormatting sqref="F63:L65 F105:L107 F147:L149 F189:L191 F231:L233 F273:L275">
    <cfRule type="cellIs" dxfId="40" priority="76" stopIfTrue="1" operator="equal">
      <formula>0</formula>
    </cfRule>
  </conditionalFormatting>
  <conditionalFormatting sqref="Z77:AC78 Z118:AC120 Z160:AC162 Z202:AC204 Z244:AC246 Z286:AC288 Z100:AC111 Z142:AC153 Z184:AC195 Z226:AC237 Z268:AC279 Z112:Z116 Z154:Z158 Z196:Z200 Z238:Z242 Z280:Z284">
    <cfRule type="cellIs" dxfId="39" priority="73" operator="equal">
      <formula>0</formula>
    </cfRule>
  </conditionalFormatting>
  <conditionalFormatting sqref="Z118:AC118 Z160:AC160 Z202:AC202 Z244:AC244 Z286:AC286">
    <cfRule type="cellIs" dxfId="38" priority="72" operator="equal">
      <formula>0</formula>
    </cfRule>
  </conditionalFormatting>
  <conditionalFormatting sqref="Q37:R37">
    <cfRule type="containsBlanks" dxfId="37" priority="36">
      <formula>LEN(TRIM(Q37))=0</formula>
    </cfRule>
  </conditionalFormatting>
  <conditionalFormatting sqref="X37:AC37">
    <cfRule type="cellIs" dxfId="36" priority="34" stopIfTrue="1" operator="equal">
      <formula>0</formula>
    </cfRule>
    <cfRule type="cellIs" dxfId="35" priority="35" stopIfTrue="1" operator="equal">
      <formula>0</formula>
    </cfRule>
  </conditionalFormatting>
  <conditionalFormatting sqref="S37">
    <cfRule type="cellIs" dxfId="34" priority="33" stopIfTrue="1" operator="equal">
      <formula>0</formula>
    </cfRule>
  </conditionalFormatting>
  <conditionalFormatting sqref="X79:AC79">
    <cfRule type="cellIs" dxfId="33" priority="31" stopIfTrue="1" operator="equal">
      <formula>0</formula>
    </cfRule>
    <cfRule type="cellIs" dxfId="32" priority="32" stopIfTrue="1" operator="equal">
      <formula>0</formula>
    </cfRule>
  </conditionalFormatting>
  <conditionalFormatting sqref="S79">
    <cfRule type="cellIs" dxfId="31" priority="30" stopIfTrue="1" operator="equal">
      <formula>0</formula>
    </cfRule>
  </conditionalFormatting>
  <conditionalFormatting sqref="Q79:R79">
    <cfRule type="containsBlanks" dxfId="30" priority="28">
      <formula>LEN(TRIM(Q79))=0</formula>
    </cfRule>
    <cfRule type="cellIs" dxfId="29" priority="29" operator="equal">
      <formula>"選択"</formula>
    </cfRule>
  </conditionalFormatting>
  <conditionalFormatting sqref="X121:AC121">
    <cfRule type="cellIs" dxfId="28" priority="26" stopIfTrue="1" operator="equal">
      <formula>0</formula>
    </cfRule>
    <cfRule type="cellIs" dxfId="27" priority="27" stopIfTrue="1" operator="equal">
      <formula>0</formula>
    </cfRule>
  </conditionalFormatting>
  <conditionalFormatting sqref="S121">
    <cfRule type="cellIs" dxfId="26" priority="25" stopIfTrue="1" operator="equal">
      <formula>0</formula>
    </cfRule>
  </conditionalFormatting>
  <conditionalFormatting sqref="Q121:R121">
    <cfRule type="containsBlanks" dxfId="25" priority="23">
      <formula>LEN(TRIM(Q121))=0</formula>
    </cfRule>
    <cfRule type="cellIs" dxfId="24" priority="24" operator="equal">
      <formula>"選択"</formula>
    </cfRule>
  </conditionalFormatting>
  <conditionalFormatting sqref="X163:AC163">
    <cfRule type="cellIs" dxfId="23" priority="21" stopIfTrue="1" operator="equal">
      <formula>0</formula>
    </cfRule>
    <cfRule type="cellIs" dxfId="22" priority="22" stopIfTrue="1" operator="equal">
      <formula>0</formula>
    </cfRule>
  </conditionalFormatting>
  <conditionalFormatting sqref="S163">
    <cfRule type="cellIs" dxfId="21" priority="20" stopIfTrue="1" operator="equal">
      <formula>0</formula>
    </cfRule>
  </conditionalFormatting>
  <conditionalFormatting sqref="Q163:R163">
    <cfRule type="containsBlanks" dxfId="20" priority="18">
      <formula>LEN(TRIM(Q163))=0</formula>
    </cfRule>
    <cfRule type="cellIs" dxfId="19" priority="19" operator="equal">
      <formula>"選択"</formula>
    </cfRule>
  </conditionalFormatting>
  <conditionalFormatting sqref="X205:AC205">
    <cfRule type="cellIs" dxfId="18" priority="16" stopIfTrue="1" operator="equal">
      <formula>0</formula>
    </cfRule>
    <cfRule type="cellIs" dxfId="17" priority="17" stopIfTrue="1" operator="equal">
      <formula>0</formula>
    </cfRule>
  </conditionalFormatting>
  <conditionalFormatting sqref="S205">
    <cfRule type="cellIs" dxfId="16" priority="15" stopIfTrue="1" operator="equal">
      <formula>0</formula>
    </cfRule>
  </conditionalFormatting>
  <conditionalFormatting sqref="Q205:R205">
    <cfRule type="containsBlanks" dxfId="15" priority="13">
      <formula>LEN(TRIM(Q205))=0</formula>
    </cfRule>
    <cfRule type="cellIs" dxfId="14" priority="14" operator="equal">
      <formula>"選択"</formula>
    </cfRule>
  </conditionalFormatting>
  <conditionalFormatting sqref="X247:AC247">
    <cfRule type="cellIs" dxfId="13" priority="11" stopIfTrue="1" operator="equal">
      <formula>0</formula>
    </cfRule>
    <cfRule type="cellIs" dxfId="12" priority="12" stopIfTrue="1" operator="equal">
      <formula>0</formula>
    </cfRule>
  </conditionalFormatting>
  <conditionalFormatting sqref="S247">
    <cfRule type="cellIs" dxfId="11" priority="10" stopIfTrue="1" operator="equal">
      <formula>0</formula>
    </cfRule>
  </conditionalFormatting>
  <conditionalFormatting sqref="Q247:R247">
    <cfRule type="containsBlanks" dxfId="10" priority="8">
      <formula>LEN(TRIM(Q247))=0</formula>
    </cfRule>
    <cfRule type="cellIs" dxfId="9" priority="9" operator="equal">
      <formula>"選択"</formula>
    </cfRule>
  </conditionalFormatting>
  <conditionalFormatting sqref="X289:AC289">
    <cfRule type="cellIs" dxfId="8" priority="6" stopIfTrue="1" operator="equal">
      <formula>0</formula>
    </cfRule>
    <cfRule type="cellIs" dxfId="7" priority="7" stopIfTrue="1" operator="equal">
      <formula>0</formula>
    </cfRule>
  </conditionalFormatting>
  <conditionalFormatting sqref="S289">
    <cfRule type="cellIs" dxfId="6" priority="5" stopIfTrue="1" operator="equal">
      <formula>0</formula>
    </cfRule>
  </conditionalFormatting>
  <conditionalFormatting sqref="Q289:R289">
    <cfRule type="containsBlanks" dxfId="5" priority="3">
      <formula>LEN(TRIM(Q289))=0</formula>
    </cfRule>
    <cfRule type="cellIs" dxfId="4" priority="4" operator="equal">
      <formula>"選択"</formula>
    </cfRule>
  </conditionalFormatting>
  <conditionalFormatting sqref="Z76:AC76 Z58:AC69 Z70:Z74">
    <cfRule type="cellIs" dxfId="3" priority="2" operator="equal">
      <formula>0</formula>
    </cfRule>
  </conditionalFormatting>
  <conditionalFormatting sqref="Z76:AC76">
    <cfRule type="cellIs" dxfId="2" priority="1" operator="equal">
      <formula>0</formula>
    </cfRule>
  </conditionalFormatting>
  <dataValidations count="1">
    <dataValidation type="list" allowBlank="1" showInputMessage="1" showErrorMessage="1" sqref="Q37:R37 Q79:R79 Q121:R121 Q163:R163 Q205:R205 Q247:R247 Q289:R289" xr:uid="{C56EDF32-20DD-4A7E-AFED-C71BB1BA0E07}">
      <formula1>"選択,０％,8%,10%"</formula1>
    </dataValidation>
  </dataValidations>
  <pageMargins left="0.39370078740157483" right="0.39370078740157483" top="0.59055118110236227" bottom="0.19685039370078741" header="0.31496062992125984" footer="0.31496062992125984"/>
  <pageSetup paperSize="9" orientation="landscape" horizontalDpi="4294967293" verticalDpi="4294967293" r:id="rId1"/>
  <rowBreaks count="6" manualBreakCount="6">
    <brk id="42" max="28" man="1"/>
    <brk id="84" max="28" man="1"/>
    <brk id="126" max="28" man="1"/>
    <brk id="168" max="28" man="1"/>
    <brk id="210" max="28" man="1"/>
    <brk id="252" max="28" man="1"/>
  </rowBreaks>
  <drawing r:id="rId2"/>
  <legacyDrawing r:id="rId3"/>
  <controls>
    <mc:AlternateContent xmlns:mc="http://schemas.openxmlformats.org/markup-compatibility/2006">
      <mc:Choice Requires="x14">
        <control shapeId="11265" r:id="rId4" name="ComboBox21">
          <controlPr defaultSize="0" print="0" autoLine="0" linkedCell="D9" listFillRange="工事名!A2:H37" r:id="rId5">
            <anchor moveWithCells="1">
              <from>
                <xdr:col>7</xdr:col>
                <xdr:colOff>152400</xdr:colOff>
                <xdr:row>8</xdr:row>
                <xdr:rowOff>45720</xdr:rowOff>
              </from>
              <to>
                <xdr:col>8</xdr:col>
                <xdr:colOff>60960</xdr:colOff>
                <xdr:row>10</xdr:row>
                <xdr:rowOff>7620</xdr:rowOff>
              </to>
            </anchor>
          </controlPr>
        </control>
      </mc:Choice>
      <mc:Fallback>
        <control shapeId="11265" r:id="rId4" name="ComboBox21"/>
      </mc:Fallback>
    </mc:AlternateContent>
    <mc:AlternateContent xmlns:mc="http://schemas.openxmlformats.org/markup-compatibility/2006">
      <mc:Choice Requires="x14">
        <control shapeId="11266" r:id="rId6" name="ComboBox22">
          <controlPr defaultSize="0" print="0" autoLine="0" linkedCell="D51" listFillRange="工事名!A2:H37" r:id="rId5">
            <anchor moveWithCells="1">
              <from>
                <xdr:col>7</xdr:col>
                <xdr:colOff>144780</xdr:colOff>
                <xdr:row>50</xdr:row>
                <xdr:rowOff>60960</xdr:rowOff>
              </from>
              <to>
                <xdr:col>8</xdr:col>
                <xdr:colOff>53340</xdr:colOff>
                <xdr:row>52</xdr:row>
                <xdr:rowOff>22860</xdr:rowOff>
              </to>
            </anchor>
          </controlPr>
        </control>
      </mc:Choice>
      <mc:Fallback>
        <control shapeId="11266" r:id="rId6" name="ComboBox22"/>
      </mc:Fallback>
    </mc:AlternateContent>
    <mc:AlternateContent xmlns:mc="http://schemas.openxmlformats.org/markup-compatibility/2006">
      <mc:Choice Requires="x14">
        <control shapeId="11268" r:id="rId7" name="ComboBox24">
          <controlPr defaultSize="0" print="0" autoLine="0" linkedCell="D135" listFillRange="工事名!A2:H37" r:id="rId5">
            <anchor moveWithCells="1">
              <from>
                <xdr:col>7</xdr:col>
                <xdr:colOff>144780</xdr:colOff>
                <xdr:row>134</xdr:row>
                <xdr:rowOff>60960</xdr:rowOff>
              </from>
              <to>
                <xdr:col>8</xdr:col>
                <xdr:colOff>53340</xdr:colOff>
                <xdr:row>136</xdr:row>
                <xdr:rowOff>22860</xdr:rowOff>
              </to>
            </anchor>
          </controlPr>
        </control>
      </mc:Choice>
      <mc:Fallback>
        <control shapeId="11268" r:id="rId7" name="ComboBox24"/>
      </mc:Fallback>
    </mc:AlternateContent>
    <mc:AlternateContent xmlns:mc="http://schemas.openxmlformats.org/markup-compatibility/2006">
      <mc:Choice Requires="x14">
        <control shapeId="11269" r:id="rId8" name="ComboBox25">
          <controlPr defaultSize="0" print="0" autoLine="0" linkedCell="D177" listFillRange="工事名!A2:H37" r:id="rId5">
            <anchor moveWithCells="1">
              <from>
                <xdr:col>7</xdr:col>
                <xdr:colOff>144780</xdr:colOff>
                <xdr:row>176</xdr:row>
                <xdr:rowOff>68580</xdr:rowOff>
              </from>
              <to>
                <xdr:col>8</xdr:col>
                <xdr:colOff>53340</xdr:colOff>
                <xdr:row>178</xdr:row>
                <xdr:rowOff>30480</xdr:rowOff>
              </to>
            </anchor>
          </controlPr>
        </control>
      </mc:Choice>
      <mc:Fallback>
        <control shapeId="11269" r:id="rId8" name="ComboBox25"/>
      </mc:Fallback>
    </mc:AlternateContent>
    <mc:AlternateContent xmlns:mc="http://schemas.openxmlformats.org/markup-compatibility/2006">
      <mc:Choice Requires="x14">
        <control shapeId="11270" r:id="rId9" name="ComboBox26">
          <controlPr defaultSize="0" print="0" autoLine="0" linkedCell="D219" listFillRange="工事名!A2:H37" r:id="rId5">
            <anchor moveWithCells="1">
              <from>
                <xdr:col>7</xdr:col>
                <xdr:colOff>152400</xdr:colOff>
                <xdr:row>218</xdr:row>
                <xdr:rowOff>68580</xdr:rowOff>
              </from>
              <to>
                <xdr:col>8</xdr:col>
                <xdr:colOff>60960</xdr:colOff>
                <xdr:row>220</xdr:row>
                <xdr:rowOff>30480</xdr:rowOff>
              </to>
            </anchor>
          </controlPr>
        </control>
      </mc:Choice>
      <mc:Fallback>
        <control shapeId="11270" r:id="rId9" name="ComboBox26"/>
      </mc:Fallback>
    </mc:AlternateContent>
    <mc:AlternateContent xmlns:mc="http://schemas.openxmlformats.org/markup-compatibility/2006">
      <mc:Choice Requires="x14">
        <control shapeId="11271" r:id="rId10" name="ComboBox27">
          <controlPr defaultSize="0" print="0" autoLine="0" linkedCell="D261" listFillRange="工事名!A2:H37" r:id="rId5">
            <anchor moveWithCells="1">
              <from>
                <xdr:col>7</xdr:col>
                <xdr:colOff>160020</xdr:colOff>
                <xdr:row>260</xdr:row>
                <xdr:rowOff>68580</xdr:rowOff>
              </from>
              <to>
                <xdr:col>8</xdr:col>
                <xdr:colOff>68580</xdr:colOff>
                <xdr:row>262</xdr:row>
                <xdr:rowOff>30480</xdr:rowOff>
              </to>
            </anchor>
          </controlPr>
        </control>
      </mc:Choice>
      <mc:Fallback>
        <control shapeId="11271" r:id="rId10" name="ComboBox27"/>
      </mc:Fallback>
    </mc:AlternateContent>
    <mc:AlternateContent xmlns:mc="http://schemas.openxmlformats.org/markup-compatibility/2006">
      <mc:Choice Requires="x14">
        <control shapeId="11280" r:id="rId11" name="ComboBox23">
          <controlPr defaultSize="0" print="0" autoLine="0" linkedCell="D93" listFillRange="工事名!A2:H37" r:id="rId5">
            <anchor moveWithCells="1">
              <from>
                <xdr:col>7</xdr:col>
                <xdr:colOff>152400</xdr:colOff>
                <xdr:row>92</xdr:row>
                <xdr:rowOff>76200</xdr:rowOff>
              </from>
              <to>
                <xdr:col>8</xdr:col>
                <xdr:colOff>60960</xdr:colOff>
                <xdr:row>94</xdr:row>
                <xdr:rowOff>38100</xdr:rowOff>
              </to>
            </anchor>
          </controlPr>
        </control>
      </mc:Choice>
      <mc:Fallback>
        <control shapeId="11280" r:id="rId11" name="ComboBox23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K50"/>
  <sheetViews>
    <sheetView zoomScaleNormal="100" zoomScaleSheetLayoutView="115" workbookViewId="0">
      <selection sqref="A1:C1"/>
    </sheetView>
  </sheetViews>
  <sheetFormatPr defaultColWidth="9" defaultRowHeight="13.2"/>
  <cols>
    <col min="1" max="1" width="1.88671875" style="99" customWidth="1"/>
    <col min="2" max="2" width="2.77734375" style="99" customWidth="1"/>
    <col min="3" max="3" width="4" style="99" customWidth="1"/>
    <col min="4" max="4" width="4.44140625" style="99" customWidth="1"/>
    <col min="5" max="5" width="2.77734375" style="99" customWidth="1"/>
    <col min="6" max="6" width="2.6640625" style="99" customWidth="1"/>
    <col min="7" max="7" width="2.77734375" style="99" customWidth="1"/>
    <col min="8" max="8" width="4.77734375" style="99" customWidth="1"/>
    <col min="9" max="10" width="3.88671875" style="99" customWidth="1"/>
    <col min="11" max="11" width="2.77734375" style="99" customWidth="1"/>
    <col min="12" max="12" width="2.6640625" style="99" customWidth="1"/>
    <col min="13" max="13" width="2.77734375" style="99" customWidth="1"/>
    <col min="14" max="14" width="6.21875" style="99" customWidth="1"/>
    <col min="15" max="15" width="2" style="99" customWidth="1"/>
    <col min="16" max="16" width="3.88671875" style="99" customWidth="1"/>
    <col min="17" max="17" width="2.44140625" style="99" customWidth="1"/>
    <col min="18" max="18" width="2.77734375" style="99" customWidth="1"/>
    <col min="19" max="19" width="2.6640625" style="99" customWidth="1"/>
    <col min="20" max="20" width="3.6640625" style="99" customWidth="1"/>
    <col min="21" max="21" width="2.21875" style="99" customWidth="1"/>
    <col min="22" max="22" width="4.109375" style="99" customWidth="1"/>
    <col min="23" max="24" width="2.6640625" style="99" customWidth="1"/>
    <col min="25" max="25" width="2.77734375" style="99" customWidth="1"/>
    <col min="26" max="26" width="8" style="99" customWidth="1"/>
    <col min="27" max="28" width="2.109375" style="99" customWidth="1"/>
    <col min="29" max="31" width="4" style="99" customWidth="1"/>
    <col min="32" max="32" width="8" style="99" customWidth="1"/>
    <col min="33" max="33" width="1.33203125" style="99" customWidth="1"/>
    <col min="34" max="34" width="6.44140625" style="99" customWidth="1"/>
    <col min="35" max="35" width="1.33203125" style="99" customWidth="1"/>
    <col min="36" max="36" width="6.44140625" style="99" customWidth="1"/>
    <col min="37" max="37" width="8" style="99" customWidth="1"/>
    <col min="38" max="44" width="11.6640625" style="99" customWidth="1"/>
    <col min="45" max="16384" width="9" style="99"/>
  </cols>
  <sheetData>
    <row r="1" spans="1:37" ht="14.25" customHeight="1">
      <c r="A1" s="432" t="s">
        <v>95</v>
      </c>
      <c r="B1" s="432"/>
      <c r="C1" s="433"/>
      <c r="D1" s="701" t="s">
        <v>140</v>
      </c>
      <c r="E1" s="701"/>
      <c r="F1" s="433"/>
      <c r="G1" s="839" t="str">
        <f>基本入力!B13</f>
        <v>000000</v>
      </c>
      <c r="H1" s="840"/>
      <c r="I1" s="840"/>
      <c r="J1" s="94"/>
      <c r="K1" s="94"/>
      <c r="L1" s="94"/>
      <c r="M1" s="94"/>
      <c r="N1" s="94"/>
      <c r="O1" s="94"/>
      <c r="P1" s="94"/>
      <c r="Q1" s="94"/>
      <c r="R1" s="95"/>
      <c r="S1" s="94"/>
      <c r="T1" s="94"/>
      <c r="U1" s="94"/>
      <c r="V1" s="94"/>
      <c r="W1" s="94"/>
      <c r="X1" s="96"/>
      <c r="Y1" s="769" t="s">
        <v>96</v>
      </c>
      <c r="Z1" s="97"/>
      <c r="AA1" s="797"/>
      <c r="AB1" s="798"/>
      <c r="AC1" s="799"/>
      <c r="AD1" s="800"/>
      <c r="AE1" s="801"/>
      <c r="AF1" s="98"/>
      <c r="AG1" s="800"/>
      <c r="AH1" s="801"/>
      <c r="AI1" s="800"/>
      <c r="AJ1" s="801"/>
      <c r="AK1" s="97"/>
    </row>
    <row r="2" spans="1:37" ht="42" customHeight="1">
      <c r="A2" s="802" t="s">
        <v>97</v>
      </c>
      <c r="B2" s="802"/>
      <c r="C2" s="802"/>
      <c r="D2" s="802"/>
      <c r="E2" s="802"/>
      <c r="F2" s="802"/>
      <c r="G2" s="802"/>
      <c r="H2" s="802"/>
      <c r="I2" s="802"/>
      <c r="J2" s="803" t="s">
        <v>98</v>
      </c>
      <c r="K2" s="433"/>
      <c r="L2" s="433"/>
      <c r="M2" s="804" t="s">
        <v>134</v>
      </c>
      <c r="N2" s="804"/>
      <c r="O2" s="804"/>
      <c r="P2" s="804"/>
      <c r="Q2" s="804"/>
      <c r="R2" s="804"/>
      <c r="S2" s="804"/>
      <c r="T2" s="804"/>
      <c r="U2" s="804"/>
      <c r="V2" s="804"/>
      <c r="W2" s="805"/>
      <c r="X2" s="100"/>
      <c r="Y2" s="771"/>
      <c r="Z2" s="101"/>
      <c r="AA2" s="806"/>
      <c r="AB2" s="807"/>
      <c r="AC2" s="808"/>
      <c r="AD2" s="809"/>
      <c r="AE2" s="810"/>
      <c r="AF2" s="102"/>
      <c r="AG2" s="809"/>
      <c r="AH2" s="810"/>
      <c r="AI2" s="809"/>
      <c r="AJ2" s="810"/>
      <c r="AK2" s="102"/>
    </row>
    <row r="3" spans="1:37" ht="17.25" customHeight="1">
      <c r="A3" s="838"/>
      <c r="B3" s="838"/>
      <c r="C3" s="10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04"/>
      <c r="Z3" s="768"/>
      <c r="AA3" s="768"/>
      <c r="AB3" s="105"/>
      <c r="AC3" s="105"/>
      <c r="AD3" s="105"/>
      <c r="AE3" s="105"/>
      <c r="AF3" s="105"/>
      <c r="AG3" s="105"/>
      <c r="AH3" s="105"/>
      <c r="AI3" s="105"/>
      <c r="AJ3" s="105"/>
      <c r="AK3" s="106"/>
    </row>
    <row r="4" spans="1:37" ht="23.25" customHeight="1">
      <c r="A4" s="103"/>
      <c r="B4" s="103"/>
      <c r="C4" s="10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836"/>
      <c r="Q4" s="837"/>
      <c r="R4" s="769" t="s">
        <v>99</v>
      </c>
      <c r="S4" s="772" t="str">
        <f>基本入力!B15</f>
        <v>銀行名、支店名を入力してください。</v>
      </c>
      <c r="T4" s="773"/>
      <c r="U4" s="773"/>
      <c r="V4" s="773"/>
      <c r="W4" s="773"/>
      <c r="X4" s="773"/>
      <c r="Y4" s="773"/>
      <c r="Z4" s="773"/>
      <c r="AA4" s="774"/>
      <c r="AB4" s="96"/>
      <c r="AC4" s="775" t="s">
        <v>100</v>
      </c>
      <c r="AD4" s="776"/>
      <c r="AE4" s="777" t="str">
        <f>基本入力!B3</f>
        <v>住所を入力してください。</v>
      </c>
      <c r="AF4" s="777"/>
      <c r="AG4" s="777"/>
      <c r="AH4" s="777"/>
      <c r="AI4" s="777"/>
      <c r="AJ4" s="777"/>
      <c r="AK4" s="778"/>
    </row>
    <row r="5" spans="1:37" ht="23.25" customHeight="1">
      <c r="A5" s="103"/>
      <c r="B5" s="696" t="s">
        <v>101</v>
      </c>
      <c r="C5" s="696"/>
      <c r="D5" s="696"/>
      <c r="E5" s="696"/>
      <c r="F5" s="697" t="s">
        <v>102</v>
      </c>
      <c r="G5" s="697"/>
      <c r="H5" s="831">
        <f>AF25+AF50</f>
        <v>159510000</v>
      </c>
      <c r="I5" s="831"/>
      <c r="J5" s="831"/>
      <c r="K5" s="831"/>
      <c r="L5" s="831"/>
      <c r="M5" s="831"/>
      <c r="N5" s="699" t="s">
        <v>103</v>
      </c>
      <c r="O5" s="700"/>
      <c r="P5" s="94"/>
      <c r="Q5" s="96"/>
      <c r="R5" s="770"/>
      <c r="S5" s="779" t="str">
        <f>基本入力!B17</f>
        <v>当座または普通</v>
      </c>
      <c r="T5" s="780"/>
      <c r="U5" s="679" t="str">
        <f>基本入力!B19</f>
        <v>口座番号入力</v>
      </c>
      <c r="V5" s="680"/>
      <c r="W5" s="680"/>
      <c r="X5" s="680"/>
      <c r="Y5" s="680"/>
      <c r="Z5" s="680"/>
      <c r="AA5" s="107"/>
      <c r="AC5" s="790" t="s">
        <v>104</v>
      </c>
      <c r="AD5" s="791"/>
      <c r="AE5" s="677" t="str">
        <f>基本入力!B5</f>
        <v>御社名を正式名称で入力してください。</v>
      </c>
      <c r="AF5" s="677"/>
      <c r="AG5" s="677"/>
      <c r="AH5" s="677"/>
      <c r="AI5" s="677"/>
      <c r="AJ5" s="677"/>
      <c r="AK5" s="678"/>
    </row>
    <row r="6" spans="1:37" ht="23.25" customHeight="1">
      <c r="A6" s="103"/>
      <c r="B6" s="103"/>
      <c r="C6" s="103"/>
      <c r="D6" s="103"/>
      <c r="E6" s="103"/>
      <c r="F6" s="105"/>
      <c r="G6" s="105"/>
      <c r="H6" s="167"/>
      <c r="I6" s="167"/>
      <c r="J6" s="167"/>
      <c r="K6" s="167"/>
      <c r="L6" s="103"/>
      <c r="M6" s="103"/>
      <c r="N6" s="103"/>
      <c r="O6" s="103"/>
      <c r="P6" s="103"/>
      <c r="Q6" s="96"/>
      <c r="R6" s="770"/>
      <c r="S6" s="792" t="s">
        <v>47</v>
      </c>
      <c r="T6" s="793"/>
      <c r="U6" s="794" t="str">
        <f>基本入力!B21</f>
        <v>御社名を正式名称で入力してください。</v>
      </c>
      <c r="V6" s="795"/>
      <c r="W6" s="795"/>
      <c r="X6" s="795"/>
      <c r="Y6" s="795"/>
      <c r="Z6" s="795"/>
      <c r="AA6" s="796"/>
      <c r="AC6" s="765"/>
      <c r="AD6" s="432"/>
      <c r="AE6" s="766" t="str">
        <f>基本入力!B7</f>
        <v>御社の代表取締役社長を入力してください。</v>
      </c>
      <c r="AF6" s="766"/>
      <c r="AG6" s="766"/>
      <c r="AH6" s="766"/>
      <c r="AI6" s="766"/>
      <c r="AJ6" s="766"/>
      <c r="AK6" s="767"/>
    </row>
    <row r="7" spans="1:37" ht="23.25" customHeight="1">
      <c r="A7" s="676">
        <v>43758</v>
      </c>
      <c r="B7" s="676"/>
      <c r="C7" s="676"/>
      <c r="D7" s="676"/>
      <c r="E7" s="683" t="s">
        <v>114</v>
      </c>
      <c r="F7" s="683"/>
      <c r="G7" s="683"/>
      <c r="H7" s="681">
        <f>DATE(YEAR(A7),MONTH(A7)-1,21)</f>
        <v>43729</v>
      </c>
      <c r="I7" s="681"/>
      <c r="J7" s="681"/>
      <c r="K7" s="681"/>
      <c r="L7" s="108" t="s">
        <v>113</v>
      </c>
      <c r="M7" s="693">
        <f>A7</f>
        <v>43758</v>
      </c>
      <c r="N7" s="693"/>
      <c r="O7" s="693"/>
      <c r="P7" s="693"/>
      <c r="Q7" s="109"/>
      <c r="R7" s="771"/>
      <c r="S7" s="781" t="s">
        <v>105</v>
      </c>
      <c r="T7" s="782"/>
      <c r="U7" s="783" t="str">
        <f>基本入力!B23</f>
        <v>口座名を入力してください。</v>
      </c>
      <c r="V7" s="784"/>
      <c r="W7" s="784"/>
      <c r="X7" s="784"/>
      <c r="Y7" s="784"/>
      <c r="Z7" s="784"/>
      <c r="AA7" s="785"/>
      <c r="AB7" s="110"/>
      <c r="AC7" s="832" t="s">
        <v>106</v>
      </c>
      <c r="AD7" s="833"/>
      <c r="AE7" s="834" t="str">
        <f>基本入力!B9</f>
        <v>電話番号入力</v>
      </c>
      <c r="AF7" s="834"/>
      <c r="AG7" s="834"/>
      <c r="AH7" s="834" t="s">
        <v>107</v>
      </c>
      <c r="AI7" s="834"/>
      <c r="AJ7" s="834" t="str">
        <f>基本入力!B11</f>
        <v>FAX番号入力</v>
      </c>
      <c r="AK7" s="835"/>
    </row>
    <row r="8" spans="1:37" ht="9.75" customHeight="1" thickBot="1">
      <c r="A8" s="704"/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04"/>
      <c r="AH8" s="704"/>
      <c r="AI8" s="704"/>
      <c r="AJ8" s="704"/>
      <c r="AK8" s="704"/>
    </row>
    <row r="9" spans="1:37" ht="23.25" customHeight="1" thickBot="1">
      <c r="A9" s="111" t="s">
        <v>0</v>
      </c>
      <c r="B9" s="112"/>
      <c r="C9" s="112"/>
      <c r="D9" s="684" t="s">
        <v>119</v>
      </c>
      <c r="E9" s="685"/>
      <c r="F9" s="685"/>
      <c r="G9" s="685"/>
      <c r="H9" s="685"/>
      <c r="I9" s="685"/>
      <c r="J9" s="685"/>
      <c r="K9" s="685"/>
      <c r="L9" s="685"/>
      <c r="M9" s="685"/>
      <c r="N9" s="686"/>
      <c r="O9" s="684" t="s">
        <v>109</v>
      </c>
      <c r="P9" s="685"/>
      <c r="Q9" s="685"/>
      <c r="R9" s="686"/>
      <c r="S9" s="684" t="s">
        <v>110</v>
      </c>
      <c r="T9" s="686"/>
      <c r="U9" s="684" t="s">
        <v>111</v>
      </c>
      <c r="V9" s="686"/>
      <c r="W9" s="684" t="s">
        <v>112</v>
      </c>
      <c r="X9" s="685"/>
      <c r="Y9" s="685"/>
      <c r="Z9" s="764"/>
      <c r="AA9" s="758" t="s">
        <v>116</v>
      </c>
      <c r="AB9" s="759"/>
      <c r="AC9" s="759"/>
      <c r="AD9" s="759"/>
      <c r="AE9" s="760"/>
      <c r="AF9" s="761" t="s">
        <v>117</v>
      </c>
      <c r="AG9" s="762"/>
      <c r="AH9" s="763"/>
      <c r="AI9" s="684" t="s">
        <v>118</v>
      </c>
      <c r="AJ9" s="685"/>
      <c r="AK9" s="764"/>
    </row>
    <row r="10" spans="1:37" ht="23.25" customHeight="1" thickTop="1">
      <c r="A10" s="827">
        <v>26901</v>
      </c>
      <c r="B10" s="828"/>
      <c r="C10" s="829"/>
      <c r="D10" s="687" t="s">
        <v>136</v>
      </c>
      <c r="E10" s="688"/>
      <c r="F10" s="688"/>
      <c r="G10" s="688"/>
      <c r="H10" s="688"/>
      <c r="I10" s="688"/>
      <c r="J10" s="688"/>
      <c r="K10" s="688"/>
      <c r="L10" s="688"/>
      <c r="M10" s="688"/>
      <c r="N10" s="689"/>
      <c r="O10" s="830"/>
      <c r="P10" s="749"/>
      <c r="Q10" s="749"/>
      <c r="R10" s="750"/>
      <c r="S10" s="751"/>
      <c r="T10" s="753"/>
      <c r="U10" s="751"/>
      <c r="V10" s="753"/>
      <c r="W10" s="740"/>
      <c r="X10" s="741"/>
      <c r="Y10" s="741"/>
      <c r="Z10" s="741"/>
      <c r="AA10" s="742"/>
      <c r="AB10" s="741"/>
      <c r="AC10" s="741"/>
      <c r="AD10" s="741"/>
      <c r="AE10" s="743"/>
      <c r="AF10" s="742">
        <v>110000</v>
      </c>
      <c r="AG10" s="741"/>
      <c r="AH10" s="744"/>
      <c r="AI10" s="823"/>
      <c r="AJ10" s="824"/>
      <c r="AK10" s="825"/>
    </row>
    <row r="11" spans="1:37" ht="23.25" customHeight="1">
      <c r="A11" s="826" t="s">
        <v>174</v>
      </c>
      <c r="B11" s="820"/>
      <c r="C11" s="821"/>
      <c r="D11" s="690" t="s">
        <v>135</v>
      </c>
      <c r="E11" s="691"/>
      <c r="F11" s="691"/>
      <c r="G11" s="691"/>
      <c r="H11" s="691"/>
      <c r="I11" s="691"/>
      <c r="J11" s="691"/>
      <c r="K11" s="691"/>
      <c r="L11" s="691"/>
      <c r="M11" s="691"/>
      <c r="N11" s="692"/>
      <c r="O11" s="822"/>
      <c r="P11" s="729"/>
      <c r="Q11" s="729"/>
      <c r="R11" s="730"/>
      <c r="S11" s="731"/>
      <c r="T11" s="733"/>
      <c r="U11" s="731"/>
      <c r="V11" s="733"/>
      <c r="W11" s="708"/>
      <c r="X11" s="709"/>
      <c r="Y11" s="709"/>
      <c r="Z11" s="709"/>
      <c r="AA11" s="710"/>
      <c r="AB11" s="709"/>
      <c r="AC11" s="709"/>
      <c r="AD11" s="709"/>
      <c r="AE11" s="711"/>
      <c r="AF11" s="710">
        <v>59400000</v>
      </c>
      <c r="AG11" s="709"/>
      <c r="AH11" s="712"/>
      <c r="AI11" s="811"/>
      <c r="AJ11" s="812"/>
      <c r="AK11" s="813"/>
    </row>
    <row r="12" spans="1:37" ht="23.25" customHeight="1">
      <c r="A12" s="819"/>
      <c r="B12" s="820"/>
      <c r="C12" s="821"/>
      <c r="D12" s="690"/>
      <c r="E12" s="691"/>
      <c r="F12" s="691"/>
      <c r="G12" s="691"/>
      <c r="H12" s="691"/>
      <c r="I12" s="691"/>
      <c r="J12" s="691"/>
      <c r="K12" s="691"/>
      <c r="L12" s="691"/>
      <c r="M12" s="691"/>
      <c r="N12" s="692"/>
      <c r="O12" s="822"/>
      <c r="P12" s="729"/>
      <c r="Q12" s="729"/>
      <c r="R12" s="730"/>
      <c r="S12" s="731"/>
      <c r="T12" s="733"/>
      <c r="U12" s="731"/>
      <c r="V12" s="733"/>
      <c r="W12" s="708"/>
      <c r="X12" s="709"/>
      <c r="Y12" s="709"/>
      <c r="Z12" s="709"/>
      <c r="AA12" s="710"/>
      <c r="AB12" s="709"/>
      <c r="AC12" s="709"/>
      <c r="AD12" s="709"/>
      <c r="AE12" s="711"/>
      <c r="AF12" s="710">
        <v>100000000</v>
      </c>
      <c r="AG12" s="709"/>
      <c r="AH12" s="712"/>
      <c r="AI12" s="811"/>
      <c r="AJ12" s="812"/>
      <c r="AK12" s="813"/>
    </row>
    <row r="13" spans="1:37" ht="23.25" customHeight="1">
      <c r="A13" s="819"/>
      <c r="B13" s="820"/>
      <c r="C13" s="821"/>
      <c r="D13" s="690"/>
      <c r="E13" s="691"/>
      <c r="F13" s="691"/>
      <c r="G13" s="691"/>
      <c r="H13" s="691"/>
      <c r="I13" s="691"/>
      <c r="J13" s="691"/>
      <c r="K13" s="691"/>
      <c r="L13" s="691"/>
      <c r="M13" s="691"/>
      <c r="N13" s="692"/>
      <c r="O13" s="822"/>
      <c r="P13" s="729"/>
      <c r="Q13" s="729"/>
      <c r="R13" s="730"/>
      <c r="S13" s="731"/>
      <c r="T13" s="733"/>
      <c r="U13" s="731"/>
      <c r="V13" s="733"/>
      <c r="W13" s="708"/>
      <c r="X13" s="709"/>
      <c r="Y13" s="709"/>
      <c r="Z13" s="709"/>
      <c r="AA13" s="710"/>
      <c r="AB13" s="709"/>
      <c r="AC13" s="709"/>
      <c r="AD13" s="709"/>
      <c r="AE13" s="711"/>
      <c r="AF13" s="710"/>
      <c r="AG13" s="709"/>
      <c r="AH13" s="712"/>
      <c r="AI13" s="811"/>
      <c r="AJ13" s="812"/>
      <c r="AK13" s="813"/>
    </row>
    <row r="14" spans="1:37" ht="23.25" customHeight="1">
      <c r="A14" s="819"/>
      <c r="B14" s="820"/>
      <c r="C14" s="821"/>
      <c r="D14" s="690"/>
      <c r="E14" s="691"/>
      <c r="F14" s="691"/>
      <c r="G14" s="691"/>
      <c r="H14" s="691"/>
      <c r="I14" s="691"/>
      <c r="J14" s="691"/>
      <c r="K14" s="691"/>
      <c r="L14" s="691"/>
      <c r="M14" s="691"/>
      <c r="N14" s="692"/>
      <c r="O14" s="822"/>
      <c r="P14" s="729"/>
      <c r="Q14" s="729"/>
      <c r="R14" s="730"/>
      <c r="S14" s="731"/>
      <c r="T14" s="733"/>
      <c r="U14" s="731"/>
      <c r="V14" s="733"/>
      <c r="W14" s="708"/>
      <c r="X14" s="709"/>
      <c r="Y14" s="709"/>
      <c r="Z14" s="709"/>
      <c r="AA14" s="710"/>
      <c r="AB14" s="709"/>
      <c r="AC14" s="709"/>
      <c r="AD14" s="709"/>
      <c r="AE14" s="711"/>
      <c r="AF14" s="710"/>
      <c r="AG14" s="709"/>
      <c r="AH14" s="712"/>
      <c r="AI14" s="811"/>
      <c r="AJ14" s="812"/>
      <c r="AK14" s="813"/>
    </row>
    <row r="15" spans="1:37" ht="23.25" customHeight="1">
      <c r="A15" s="819"/>
      <c r="B15" s="820"/>
      <c r="C15" s="821"/>
      <c r="D15" s="690"/>
      <c r="E15" s="691"/>
      <c r="F15" s="691"/>
      <c r="G15" s="691"/>
      <c r="H15" s="691"/>
      <c r="I15" s="691"/>
      <c r="J15" s="691"/>
      <c r="K15" s="691"/>
      <c r="L15" s="691"/>
      <c r="M15" s="691"/>
      <c r="N15" s="692"/>
      <c r="O15" s="822"/>
      <c r="P15" s="729"/>
      <c r="Q15" s="729"/>
      <c r="R15" s="730"/>
      <c r="S15" s="731"/>
      <c r="T15" s="733"/>
      <c r="U15" s="731"/>
      <c r="V15" s="733"/>
      <c r="W15" s="708"/>
      <c r="X15" s="709"/>
      <c r="Y15" s="709"/>
      <c r="Z15" s="709"/>
      <c r="AA15" s="710"/>
      <c r="AB15" s="709"/>
      <c r="AC15" s="709"/>
      <c r="AD15" s="709"/>
      <c r="AE15" s="711"/>
      <c r="AF15" s="710"/>
      <c r="AG15" s="709"/>
      <c r="AH15" s="712"/>
      <c r="AI15" s="811"/>
      <c r="AJ15" s="812"/>
      <c r="AK15" s="813"/>
    </row>
    <row r="16" spans="1:37" ht="23.25" customHeight="1">
      <c r="A16" s="819"/>
      <c r="B16" s="820"/>
      <c r="C16" s="821"/>
      <c r="D16" s="690"/>
      <c r="E16" s="691"/>
      <c r="F16" s="691"/>
      <c r="G16" s="691"/>
      <c r="H16" s="691"/>
      <c r="I16" s="691"/>
      <c r="J16" s="691"/>
      <c r="K16" s="691"/>
      <c r="L16" s="691"/>
      <c r="M16" s="691"/>
      <c r="N16" s="692"/>
      <c r="O16" s="822"/>
      <c r="P16" s="729"/>
      <c r="Q16" s="729"/>
      <c r="R16" s="730"/>
      <c r="S16" s="731"/>
      <c r="T16" s="733"/>
      <c r="U16" s="731"/>
      <c r="V16" s="733"/>
      <c r="W16" s="708"/>
      <c r="X16" s="709"/>
      <c r="Y16" s="709"/>
      <c r="Z16" s="709"/>
      <c r="AA16" s="710"/>
      <c r="AB16" s="709"/>
      <c r="AC16" s="709"/>
      <c r="AD16" s="709"/>
      <c r="AE16" s="711"/>
      <c r="AF16" s="710"/>
      <c r="AG16" s="709"/>
      <c r="AH16" s="712"/>
      <c r="AI16" s="811"/>
      <c r="AJ16" s="812"/>
      <c r="AK16" s="813"/>
    </row>
    <row r="17" spans="1:37" ht="23.25" customHeight="1">
      <c r="A17" s="819"/>
      <c r="B17" s="820"/>
      <c r="C17" s="821"/>
      <c r="D17" s="690"/>
      <c r="E17" s="691"/>
      <c r="F17" s="691"/>
      <c r="G17" s="691"/>
      <c r="H17" s="691"/>
      <c r="I17" s="691"/>
      <c r="J17" s="691"/>
      <c r="K17" s="691"/>
      <c r="L17" s="691"/>
      <c r="M17" s="691"/>
      <c r="N17" s="692"/>
      <c r="O17" s="822"/>
      <c r="P17" s="729"/>
      <c r="Q17" s="729"/>
      <c r="R17" s="730"/>
      <c r="S17" s="731"/>
      <c r="T17" s="733"/>
      <c r="U17" s="731"/>
      <c r="V17" s="733"/>
      <c r="W17" s="708"/>
      <c r="X17" s="709"/>
      <c r="Y17" s="709"/>
      <c r="Z17" s="709"/>
      <c r="AA17" s="710"/>
      <c r="AB17" s="709"/>
      <c r="AC17" s="709"/>
      <c r="AD17" s="709"/>
      <c r="AE17" s="711"/>
      <c r="AF17" s="710"/>
      <c r="AG17" s="709"/>
      <c r="AH17" s="712"/>
      <c r="AI17" s="811"/>
      <c r="AJ17" s="812"/>
      <c r="AK17" s="813"/>
    </row>
    <row r="18" spans="1:37" ht="23.25" customHeight="1">
      <c r="A18" s="819"/>
      <c r="B18" s="820"/>
      <c r="C18" s="821"/>
      <c r="D18" s="690"/>
      <c r="E18" s="691"/>
      <c r="F18" s="691"/>
      <c r="G18" s="691"/>
      <c r="H18" s="691"/>
      <c r="I18" s="691"/>
      <c r="J18" s="691"/>
      <c r="K18" s="691"/>
      <c r="L18" s="691"/>
      <c r="M18" s="691"/>
      <c r="N18" s="692"/>
      <c r="O18" s="822"/>
      <c r="P18" s="729"/>
      <c r="Q18" s="729"/>
      <c r="R18" s="730"/>
      <c r="S18" s="731"/>
      <c r="T18" s="733"/>
      <c r="U18" s="731"/>
      <c r="V18" s="733"/>
      <c r="W18" s="708"/>
      <c r="X18" s="709"/>
      <c r="Y18" s="709"/>
      <c r="Z18" s="709"/>
      <c r="AA18" s="710"/>
      <c r="AB18" s="709"/>
      <c r="AC18" s="709"/>
      <c r="AD18" s="709"/>
      <c r="AE18" s="711"/>
      <c r="AF18" s="710"/>
      <c r="AG18" s="709"/>
      <c r="AH18" s="712"/>
      <c r="AI18" s="811"/>
      <c r="AJ18" s="812"/>
      <c r="AK18" s="813"/>
    </row>
    <row r="19" spans="1:37" ht="23.25" customHeight="1">
      <c r="A19" s="819"/>
      <c r="B19" s="820"/>
      <c r="C19" s="821"/>
      <c r="D19" s="690"/>
      <c r="E19" s="691"/>
      <c r="F19" s="691"/>
      <c r="G19" s="691"/>
      <c r="H19" s="691"/>
      <c r="I19" s="691"/>
      <c r="J19" s="691"/>
      <c r="K19" s="691"/>
      <c r="L19" s="691"/>
      <c r="M19" s="691"/>
      <c r="N19" s="692"/>
      <c r="O19" s="822"/>
      <c r="P19" s="729"/>
      <c r="Q19" s="729"/>
      <c r="R19" s="730"/>
      <c r="S19" s="731"/>
      <c r="T19" s="733"/>
      <c r="U19" s="731"/>
      <c r="V19" s="733"/>
      <c r="W19" s="708"/>
      <c r="X19" s="709"/>
      <c r="Y19" s="709"/>
      <c r="Z19" s="709"/>
      <c r="AA19" s="710"/>
      <c r="AB19" s="709"/>
      <c r="AC19" s="709"/>
      <c r="AD19" s="709"/>
      <c r="AE19" s="711"/>
      <c r="AF19" s="710"/>
      <c r="AG19" s="709"/>
      <c r="AH19" s="712"/>
      <c r="AI19" s="811"/>
      <c r="AJ19" s="812"/>
      <c r="AK19" s="813"/>
    </row>
    <row r="20" spans="1:37" ht="23.25" customHeight="1">
      <c r="A20" s="819"/>
      <c r="B20" s="820"/>
      <c r="C20" s="821"/>
      <c r="D20" s="690"/>
      <c r="E20" s="691"/>
      <c r="F20" s="691"/>
      <c r="G20" s="691"/>
      <c r="H20" s="691"/>
      <c r="I20" s="691"/>
      <c r="J20" s="691"/>
      <c r="K20" s="691"/>
      <c r="L20" s="691"/>
      <c r="M20" s="691"/>
      <c r="N20" s="692"/>
      <c r="O20" s="822"/>
      <c r="P20" s="729"/>
      <c r="Q20" s="729"/>
      <c r="R20" s="730"/>
      <c r="S20" s="731"/>
      <c r="T20" s="733"/>
      <c r="U20" s="731"/>
      <c r="V20" s="733"/>
      <c r="W20" s="708"/>
      <c r="X20" s="709"/>
      <c r="Y20" s="709"/>
      <c r="Z20" s="709"/>
      <c r="AA20" s="710"/>
      <c r="AB20" s="709"/>
      <c r="AC20" s="709"/>
      <c r="AD20" s="709"/>
      <c r="AE20" s="711"/>
      <c r="AF20" s="710"/>
      <c r="AG20" s="709"/>
      <c r="AH20" s="712"/>
      <c r="AI20" s="811"/>
      <c r="AJ20" s="812"/>
      <c r="AK20" s="813"/>
    </row>
    <row r="21" spans="1:37" ht="23.25" customHeight="1">
      <c r="A21" s="819"/>
      <c r="B21" s="820"/>
      <c r="C21" s="821"/>
      <c r="D21" s="690"/>
      <c r="E21" s="691"/>
      <c r="F21" s="691"/>
      <c r="G21" s="691"/>
      <c r="H21" s="691"/>
      <c r="I21" s="691"/>
      <c r="J21" s="691"/>
      <c r="K21" s="691"/>
      <c r="L21" s="691"/>
      <c r="M21" s="691"/>
      <c r="N21" s="692"/>
      <c r="O21" s="822"/>
      <c r="P21" s="729"/>
      <c r="Q21" s="729"/>
      <c r="R21" s="730"/>
      <c r="S21" s="731"/>
      <c r="T21" s="733"/>
      <c r="U21" s="731"/>
      <c r="V21" s="733"/>
      <c r="W21" s="708"/>
      <c r="X21" s="709"/>
      <c r="Y21" s="709"/>
      <c r="Z21" s="709"/>
      <c r="AA21" s="710"/>
      <c r="AB21" s="709"/>
      <c r="AC21" s="709"/>
      <c r="AD21" s="709"/>
      <c r="AE21" s="711"/>
      <c r="AF21" s="710"/>
      <c r="AG21" s="709"/>
      <c r="AH21" s="712"/>
      <c r="AI21" s="811"/>
      <c r="AJ21" s="812"/>
      <c r="AK21" s="813"/>
    </row>
    <row r="22" spans="1:37" ht="23.25" customHeight="1">
      <c r="A22" s="819"/>
      <c r="B22" s="820"/>
      <c r="C22" s="821"/>
      <c r="D22" s="690"/>
      <c r="E22" s="691"/>
      <c r="F22" s="691"/>
      <c r="G22" s="691"/>
      <c r="H22" s="691"/>
      <c r="I22" s="691"/>
      <c r="J22" s="691"/>
      <c r="K22" s="691"/>
      <c r="L22" s="691"/>
      <c r="M22" s="691"/>
      <c r="N22" s="692"/>
      <c r="O22" s="822"/>
      <c r="P22" s="729"/>
      <c r="Q22" s="729"/>
      <c r="R22" s="730"/>
      <c r="S22" s="731"/>
      <c r="T22" s="733"/>
      <c r="U22" s="731"/>
      <c r="V22" s="733"/>
      <c r="W22" s="708"/>
      <c r="X22" s="709"/>
      <c r="Y22" s="709"/>
      <c r="Z22" s="709"/>
      <c r="AA22" s="710"/>
      <c r="AB22" s="709"/>
      <c r="AC22" s="709"/>
      <c r="AD22" s="709"/>
      <c r="AE22" s="711"/>
      <c r="AF22" s="710"/>
      <c r="AG22" s="709"/>
      <c r="AH22" s="712"/>
      <c r="AI22" s="811"/>
      <c r="AJ22" s="812"/>
      <c r="AK22" s="813"/>
    </row>
    <row r="23" spans="1:37" ht="23.25" customHeight="1">
      <c r="A23" s="819"/>
      <c r="B23" s="820"/>
      <c r="C23" s="821"/>
      <c r="D23" s="690"/>
      <c r="E23" s="691"/>
      <c r="F23" s="691"/>
      <c r="G23" s="691"/>
      <c r="H23" s="691"/>
      <c r="I23" s="691"/>
      <c r="J23" s="691"/>
      <c r="K23" s="691"/>
      <c r="L23" s="691"/>
      <c r="M23" s="691"/>
      <c r="N23" s="692"/>
      <c r="O23" s="822"/>
      <c r="P23" s="729"/>
      <c r="Q23" s="729"/>
      <c r="R23" s="730"/>
      <c r="S23" s="731"/>
      <c r="T23" s="733"/>
      <c r="U23" s="731"/>
      <c r="V23" s="733"/>
      <c r="W23" s="708"/>
      <c r="X23" s="709"/>
      <c r="Y23" s="709"/>
      <c r="Z23" s="709"/>
      <c r="AA23" s="710"/>
      <c r="AB23" s="709"/>
      <c r="AC23" s="709"/>
      <c r="AD23" s="709"/>
      <c r="AE23" s="711"/>
      <c r="AF23" s="710"/>
      <c r="AG23" s="709"/>
      <c r="AH23" s="712"/>
      <c r="AI23" s="811"/>
      <c r="AJ23" s="812"/>
      <c r="AK23" s="813"/>
    </row>
    <row r="24" spans="1:37" ht="23.25" customHeight="1">
      <c r="A24" s="819"/>
      <c r="B24" s="820"/>
      <c r="C24" s="821"/>
      <c r="D24" s="690"/>
      <c r="E24" s="691"/>
      <c r="F24" s="691"/>
      <c r="G24" s="691"/>
      <c r="H24" s="691"/>
      <c r="I24" s="691"/>
      <c r="J24" s="691"/>
      <c r="K24" s="691"/>
      <c r="L24" s="691"/>
      <c r="M24" s="691"/>
      <c r="N24" s="692"/>
      <c r="O24" s="822"/>
      <c r="P24" s="729"/>
      <c r="Q24" s="729"/>
      <c r="R24" s="730"/>
      <c r="S24" s="731"/>
      <c r="T24" s="733"/>
      <c r="U24" s="731"/>
      <c r="V24" s="733"/>
      <c r="W24" s="708"/>
      <c r="X24" s="709"/>
      <c r="Y24" s="709"/>
      <c r="Z24" s="709"/>
      <c r="AA24" s="710"/>
      <c r="AB24" s="709"/>
      <c r="AC24" s="709"/>
      <c r="AD24" s="709"/>
      <c r="AE24" s="711"/>
      <c r="AF24" s="710"/>
      <c r="AG24" s="709"/>
      <c r="AH24" s="712"/>
      <c r="AI24" s="811"/>
      <c r="AJ24" s="812"/>
      <c r="AK24" s="813"/>
    </row>
    <row r="25" spans="1:37" ht="23.25" customHeight="1" thickBot="1">
      <c r="A25" s="814" t="s">
        <v>55</v>
      </c>
      <c r="B25" s="717"/>
      <c r="C25" s="718"/>
      <c r="D25" s="725"/>
      <c r="E25" s="726"/>
      <c r="F25" s="726"/>
      <c r="G25" s="726"/>
      <c r="H25" s="726"/>
      <c r="I25" s="726"/>
      <c r="J25" s="726"/>
      <c r="K25" s="726"/>
      <c r="L25" s="726"/>
      <c r="M25" s="726"/>
      <c r="N25" s="727"/>
      <c r="O25" s="815"/>
      <c r="P25" s="717"/>
      <c r="Q25" s="717"/>
      <c r="R25" s="718"/>
      <c r="S25" s="719"/>
      <c r="T25" s="721"/>
      <c r="U25" s="719"/>
      <c r="V25" s="721"/>
      <c r="W25" s="734"/>
      <c r="X25" s="735"/>
      <c r="Y25" s="735"/>
      <c r="Z25" s="737"/>
      <c r="AA25" s="736"/>
      <c r="AB25" s="735"/>
      <c r="AC25" s="735"/>
      <c r="AD25" s="735"/>
      <c r="AE25" s="737"/>
      <c r="AF25" s="736">
        <f>SUM(AF10:AH24)</f>
        <v>159510000</v>
      </c>
      <c r="AG25" s="735"/>
      <c r="AH25" s="738"/>
      <c r="AI25" s="816"/>
      <c r="AJ25" s="817"/>
      <c r="AK25" s="818"/>
    </row>
    <row r="26" spans="1:37" ht="14.25" customHeight="1">
      <c r="A26" s="432" t="s">
        <v>95</v>
      </c>
      <c r="B26" s="432"/>
      <c r="C26" s="694"/>
      <c r="D26" s="701" t="s">
        <v>140</v>
      </c>
      <c r="E26" s="694"/>
      <c r="F26" s="694"/>
      <c r="G26" s="702" t="str">
        <f>G1</f>
        <v>000000</v>
      </c>
      <c r="H26" s="703"/>
      <c r="I26" s="7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96"/>
      <c r="Y26" s="769" t="s">
        <v>96</v>
      </c>
      <c r="Z26" s="97"/>
      <c r="AA26" s="797"/>
      <c r="AB26" s="798"/>
      <c r="AC26" s="799"/>
      <c r="AD26" s="800"/>
      <c r="AE26" s="801"/>
      <c r="AF26" s="98"/>
      <c r="AG26" s="800"/>
      <c r="AH26" s="801"/>
      <c r="AI26" s="800"/>
      <c r="AJ26" s="801"/>
      <c r="AK26" s="97"/>
    </row>
    <row r="27" spans="1:37" ht="42" customHeight="1">
      <c r="A27" s="802" t="s">
        <v>97</v>
      </c>
      <c r="B27" s="802"/>
      <c r="C27" s="802"/>
      <c r="D27" s="802"/>
      <c r="E27" s="802"/>
      <c r="F27" s="802"/>
      <c r="G27" s="802"/>
      <c r="H27" s="802"/>
      <c r="I27" s="802"/>
      <c r="J27" s="803" t="s">
        <v>98</v>
      </c>
      <c r="K27" s="433"/>
      <c r="L27" s="433"/>
      <c r="M27" s="804" t="s">
        <v>134</v>
      </c>
      <c r="N27" s="804"/>
      <c r="O27" s="804"/>
      <c r="P27" s="804"/>
      <c r="Q27" s="804"/>
      <c r="R27" s="804"/>
      <c r="S27" s="804"/>
      <c r="T27" s="804"/>
      <c r="U27" s="804"/>
      <c r="V27" s="804"/>
      <c r="W27" s="805"/>
      <c r="X27" s="100"/>
      <c r="Y27" s="771"/>
      <c r="Z27" s="101"/>
      <c r="AA27" s="806"/>
      <c r="AB27" s="807"/>
      <c r="AC27" s="808"/>
      <c r="AD27" s="809"/>
      <c r="AE27" s="810"/>
      <c r="AF27" s="102"/>
      <c r="AG27" s="809"/>
      <c r="AH27" s="810"/>
      <c r="AI27" s="809"/>
      <c r="AJ27" s="810"/>
      <c r="AK27" s="102"/>
    </row>
    <row r="28" spans="1:37" ht="15.75" customHeight="1">
      <c r="A28" s="103"/>
      <c r="B28" s="103"/>
      <c r="C28" s="10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104"/>
      <c r="Z28" s="768"/>
      <c r="AA28" s="768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</row>
    <row r="29" spans="1:37" ht="23.25" customHeight="1">
      <c r="A29" s="103"/>
      <c r="B29" s="103"/>
      <c r="C29" s="10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769" t="s">
        <v>99</v>
      </c>
      <c r="S29" s="772" t="str">
        <f>基本入力!B15</f>
        <v>銀行名、支店名を入力してください。</v>
      </c>
      <c r="T29" s="773"/>
      <c r="U29" s="773"/>
      <c r="V29" s="773"/>
      <c r="W29" s="773"/>
      <c r="X29" s="773"/>
      <c r="Y29" s="773"/>
      <c r="Z29" s="773"/>
      <c r="AA29" s="774"/>
      <c r="AB29" s="96"/>
      <c r="AC29" s="775" t="s">
        <v>100</v>
      </c>
      <c r="AD29" s="776"/>
      <c r="AE29" s="777" t="str">
        <f>基本入力!B3</f>
        <v>住所を入力してください。</v>
      </c>
      <c r="AF29" s="777"/>
      <c r="AG29" s="777"/>
      <c r="AH29" s="777"/>
      <c r="AI29" s="777"/>
      <c r="AJ29" s="777"/>
      <c r="AK29" s="778"/>
    </row>
    <row r="30" spans="1:37" ht="23.25" customHeight="1">
      <c r="A30" s="103"/>
      <c r="B30" s="696" t="s">
        <v>101</v>
      </c>
      <c r="C30" s="696"/>
      <c r="D30" s="696"/>
      <c r="E30" s="696"/>
      <c r="F30" s="697" t="s">
        <v>102</v>
      </c>
      <c r="G30" s="697"/>
      <c r="H30" s="698"/>
      <c r="I30" s="698"/>
      <c r="J30" s="698"/>
      <c r="K30" s="698"/>
      <c r="L30" s="698"/>
      <c r="M30" s="698"/>
      <c r="N30" s="699" t="s">
        <v>103</v>
      </c>
      <c r="O30" s="700"/>
      <c r="P30" s="103"/>
      <c r="Q30" s="113"/>
      <c r="R30" s="770"/>
      <c r="S30" s="779" t="str">
        <f>基本入力!B17</f>
        <v>当座または普通</v>
      </c>
      <c r="T30" s="780"/>
      <c r="U30" s="679" t="str">
        <f>基本入力!B19</f>
        <v>口座番号入力</v>
      </c>
      <c r="V30" s="680"/>
      <c r="W30" s="680"/>
      <c r="X30" s="680"/>
      <c r="Y30" s="680"/>
      <c r="Z30" s="680"/>
      <c r="AA30" s="107"/>
      <c r="AC30" s="790" t="s">
        <v>104</v>
      </c>
      <c r="AD30" s="791"/>
      <c r="AE30" s="677" t="str">
        <f>基本入力!B5</f>
        <v>御社名を正式名称で入力してください。</v>
      </c>
      <c r="AF30" s="677"/>
      <c r="AG30" s="677"/>
      <c r="AH30" s="677"/>
      <c r="AI30" s="677"/>
      <c r="AJ30" s="677"/>
      <c r="AK30" s="678"/>
    </row>
    <row r="31" spans="1:37" ht="23.25" customHeight="1">
      <c r="A31" s="694"/>
      <c r="B31" s="695"/>
      <c r="C31" s="695"/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4"/>
      <c r="O31" s="694"/>
      <c r="P31" s="694"/>
      <c r="Q31" s="96"/>
      <c r="R31" s="770"/>
      <c r="S31" s="792" t="s">
        <v>47</v>
      </c>
      <c r="T31" s="793"/>
      <c r="U31" s="794" t="str">
        <f>基本入力!B21</f>
        <v>御社名を正式名称で入力してください。</v>
      </c>
      <c r="V31" s="795"/>
      <c r="W31" s="795"/>
      <c r="X31" s="795"/>
      <c r="Y31" s="795"/>
      <c r="Z31" s="795"/>
      <c r="AA31" s="796"/>
      <c r="AC31" s="765"/>
      <c r="AD31" s="432"/>
      <c r="AE31" s="766" t="str">
        <f>基本入力!B7</f>
        <v>御社の代表取締役社長を入力してください。</v>
      </c>
      <c r="AF31" s="766"/>
      <c r="AG31" s="766"/>
      <c r="AH31" s="766"/>
      <c r="AI31" s="766"/>
      <c r="AJ31" s="766"/>
      <c r="AK31" s="767"/>
    </row>
    <row r="32" spans="1:37" ht="23.25" customHeight="1">
      <c r="A32" s="676">
        <f>A7</f>
        <v>43758</v>
      </c>
      <c r="B32" s="676"/>
      <c r="C32" s="676"/>
      <c r="D32" s="676"/>
      <c r="E32" s="683" t="s">
        <v>114</v>
      </c>
      <c r="F32" s="683"/>
      <c r="G32" s="683"/>
      <c r="H32" s="681">
        <f>H7</f>
        <v>43729</v>
      </c>
      <c r="I32" s="682"/>
      <c r="J32" s="682"/>
      <c r="K32" s="682"/>
      <c r="L32" s="108" t="s">
        <v>113</v>
      </c>
      <c r="M32" s="681">
        <f>M7</f>
        <v>43758</v>
      </c>
      <c r="N32" s="682"/>
      <c r="O32" s="682"/>
      <c r="P32" s="682"/>
      <c r="R32" s="771"/>
      <c r="S32" s="781" t="s">
        <v>105</v>
      </c>
      <c r="T32" s="782"/>
      <c r="U32" s="783" t="str">
        <f>基本入力!B23</f>
        <v>口座名を入力してください。</v>
      </c>
      <c r="V32" s="784"/>
      <c r="W32" s="784"/>
      <c r="X32" s="784"/>
      <c r="Y32" s="784"/>
      <c r="Z32" s="784"/>
      <c r="AA32" s="785"/>
      <c r="AB32" s="110"/>
      <c r="AC32" s="786" t="s">
        <v>106</v>
      </c>
      <c r="AD32" s="787"/>
      <c r="AE32" s="788" t="str">
        <f>基本入力!B9</f>
        <v>電話番号入力</v>
      </c>
      <c r="AF32" s="788"/>
      <c r="AG32" s="788"/>
      <c r="AH32" s="788" t="s">
        <v>107</v>
      </c>
      <c r="AI32" s="788"/>
      <c r="AJ32" s="788" t="str">
        <f>基本入力!B11</f>
        <v>FAX番号入力</v>
      </c>
      <c r="AK32" s="789"/>
    </row>
    <row r="33" spans="1:37" ht="9" customHeight="1" thickBot="1">
      <c r="A33" s="704"/>
      <c r="B33" s="704"/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704"/>
      <c r="X33" s="704"/>
      <c r="Y33" s="704"/>
      <c r="Z33" s="704"/>
      <c r="AA33" s="704"/>
      <c r="AB33" s="704"/>
      <c r="AC33" s="704"/>
      <c r="AD33" s="704"/>
      <c r="AE33" s="704"/>
      <c r="AF33" s="704"/>
      <c r="AG33" s="704"/>
      <c r="AH33" s="704"/>
      <c r="AI33" s="704"/>
      <c r="AJ33" s="704"/>
      <c r="AK33" s="704"/>
    </row>
    <row r="34" spans="1:37" ht="23.25" customHeight="1" thickBot="1">
      <c r="A34" s="111" t="s">
        <v>0</v>
      </c>
      <c r="B34" s="112"/>
      <c r="C34" s="112"/>
      <c r="D34" s="684" t="s">
        <v>108</v>
      </c>
      <c r="E34" s="685"/>
      <c r="F34" s="685"/>
      <c r="G34" s="685"/>
      <c r="H34" s="685"/>
      <c r="I34" s="685"/>
      <c r="J34" s="685"/>
      <c r="K34" s="685"/>
      <c r="L34" s="685"/>
      <c r="M34" s="685"/>
      <c r="N34" s="686"/>
      <c r="O34" s="684" t="s">
        <v>109</v>
      </c>
      <c r="P34" s="685"/>
      <c r="Q34" s="685"/>
      <c r="R34" s="757"/>
      <c r="S34" s="684" t="s">
        <v>110</v>
      </c>
      <c r="T34" s="686"/>
      <c r="U34" s="684" t="s">
        <v>111</v>
      </c>
      <c r="V34" s="686"/>
      <c r="W34" s="684" t="s">
        <v>112</v>
      </c>
      <c r="X34" s="685"/>
      <c r="Y34" s="685"/>
      <c r="Z34" s="685"/>
      <c r="AA34" s="758" t="s">
        <v>116</v>
      </c>
      <c r="AB34" s="759"/>
      <c r="AC34" s="759"/>
      <c r="AD34" s="759"/>
      <c r="AE34" s="760"/>
      <c r="AF34" s="761" t="s">
        <v>117</v>
      </c>
      <c r="AG34" s="762"/>
      <c r="AH34" s="763"/>
      <c r="AI34" s="684" t="s">
        <v>118</v>
      </c>
      <c r="AJ34" s="685"/>
      <c r="AK34" s="764"/>
    </row>
    <row r="35" spans="1:37" ht="23.25" customHeight="1" thickTop="1">
      <c r="A35" s="748"/>
      <c r="B35" s="749"/>
      <c r="C35" s="750"/>
      <c r="D35" s="754"/>
      <c r="E35" s="755"/>
      <c r="F35" s="755"/>
      <c r="G35" s="755"/>
      <c r="H35" s="755"/>
      <c r="I35" s="755"/>
      <c r="J35" s="755"/>
      <c r="K35" s="755"/>
      <c r="L35" s="755"/>
      <c r="M35" s="755"/>
      <c r="N35" s="756"/>
      <c r="O35" s="751"/>
      <c r="P35" s="752"/>
      <c r="Q35" s="752"/>
      <c r="R35" s="753"/>
      <c r="S35" s="751"/>
      <c r="T35" s="753"/>
      <c r="U35" s="751"/>
      <c r="V35" s="753"/>
      <c r="W35" s="740"/>
      <c r="X35" s="741"/>
      <c r="Y35" s="741"/>
      <c r="Z35" s="741"/>
      <c r="AA35" s="742"/>
      <c r="AB35" s="741"/>
      <c r="AC35" s="741"/>
      <c r="AD35" s="741"/>
      <c r="AE35" s="743"/>
      <c r="AF35" s="742"/>
      <c r="AG35" s="741"/>
      <c r="AH35" s="744"/>
      <c r="AI35" s="745"/>
      <c r="AJ35" s="746"/>
      <c r="AK35" s="747"/>
    </row>
    <row r="36" spans="1:37" ht="23.25" customHeight="1">
      <c r="A36" s="728"/>
      <c r="B36" s="729"/>
      <c r="C36" s="730"/>
      <c r="D36" s="722"/>
      <c r="E36" s="723"/>
      <c r="F36" s="723"/>
      <c r="G36" s="723"/>
      <c r="H36" s="723"/>
      <c r="I36" s="723"/>
      <c r="J36" s="723"/>
      <c r="K36" s="723"/>
      <c r="L36" s="723"/>
      <c r="M36" s="723"/>
      <c r="N36" s="724"/>
      <c r="O36" s="731"/>
      <c r="P36" s="732"/>
      <c r="Q36" s="732"/>
      <c r="R36" s="733"/>
      <c r="S36" s="731"/>
      <c r="T36" s="733"/>
      <c r="U36" s="731"/>
      <c r="V36" s="733"/>
      <c r="W36" s="708"/>
      <c r="X36" s="709"/>
      <c r="Y36" s="709"/>
      <c r="Z36" s="709"/>
      <c r="AA36" s="710"/>
      <c r="AB36" s="709"/>
      <c r="AC36" s="709"/>
      <c r="AD36" s="709"/>
      <c r="AE36" s="711"/>
      <c r="AF36" s="710"/>
      <c r="AG36" s="709"/>
      <c r="AH36" s="712"/>
      <c r="AI36" s="713"/>
      <c r="AJ36" s="714"/>
      <c r="AK36" s="715"/>
    </row>
    <row r="37" spans="1:37" ht="23.25" customHeight="1">
      <c r="A37" s="728"/>
      <c r="B37" s="729"/>
      <c r="C37" s="730"/>
      <c r="D37" s="722"/>
      <c r="E37" s="723"/>
      <c r="F37" s="723"/>
      <c r="G37" s="723"/>
      <c r="H37" s="723"/>
      <c r="I37" s="723"/>
      <c r="J37" s="723"/>
      <c r="K37" s="723"/>
      <c r="L37" s="723"/>
      <c r="M37" s="723"/>
      <c r="N37" s="724"/>
      <c r="O37" s="731"/>
      <c r="P37" s="732"/>
      <c r="Q37" s="732"/>
      <c r="R37" s="733"/>
      <c r="S37" s="731"/>
      <c r="T37" s="733"/>
      <c r="U37" s="731"/>
      <c r="V37" s="733"/>
      <c r="W37" s="708"/>
      <c r="X37" s="709"/>
      <c r="Y37" s="709"/>
      <c r="Z37" s="709"/>
      <c r="AA37" s="710"/>
      <c r="AB37" s="709"/>
      <c r="AC37" s="709"/>
      <c r="AD37" s="709"/>
      <c r="AE37" s="711"/>
      <c r="AF37" s="710"/>
      <c r="AG37" s="709"/>
      <c r="AH37" s="712"/>
      <c r="AI37" s="713"/>
      <c r="AJ37" s="714"/>
      <c r="AK37" s="715"/>
    </row>
    <row r="38" spans="1:37" ht="23.25" customHeight="1">
      <c r="A38" s="728"/>
      <c r="B38" s="729"/>
      <c r="C38" s="730"/>
      <c r="D38" s="722"/>
      <c r="E38" s="723"/>
      <c r="F38" s="723"/>
      <c r="G38" s="723"/>
      <c r="H38" s="723"/>
      <c r="I38" s="723"/>
      <c r="J38" s="723"/>
      <c r="K38" s="723"/>
      <c r="L38" s="723"/>
      <c r="M38" s="723"/>
      <c r="N38" s="724"/>
      <c r="O38" s="731"/>
      <c r="P38" s="732"/>
      <c r="Q38" s="732"/>
      <c r="R38" s="733"/>
      <c r="S38" s="731"/>
      <c r="T38" s="733"/>
      <c r="U38" s="731"/>
      <c r="V38" s="733"/>
      <c r="W38" s="708"/>
      <c r="X38" s="709"/>
      <c r="Y38" s="709"/>
      <c r="Z38" s="709"/>
      <c r="AA38" s="710"/>
      <c r="AB38" s="709"/>
      <c r="AC38" s="709"/>
      <c r="AD38" s="709"/>
      <c r="AE38" s="711"/>
      <c r="AF38" s="710"/>
      <c r="AG38" s="709"/>
      <c r="AH38" s="712"/>
      <c r="AI38" s="713"/>
      <c r="AJ38" s="714"/>
      <c r="AK38" s="715"/>
    </row>
    <row r="39" spans="1:37" ht="23.25" customHeight="1">
      <c r="A39" s="728"/>
      <c r="B39" s="729"/>
      <c r="C39" s="730"/>
      <c r="D39" s="722"/>
      <c r="E39" s="723"/>
      <c r="F39" s="723"/>
      <c r="G39" s="723"/>
      <c r="H39" s="723"/>
      <c r="I39" s="723"/>
      <c r="J39" s="723"/>
      <c r="K39" s="723"/>
      <c r="L39" s="723"/>
      <c r="M39" s="723"/>
      <c r="N39" s="724"/>
      <c r="O39" s="731"/>
      <c r="P39" s="732"/>
      <c r="Q39" s="732"/>
      <c r="R39" s="733"/>
      <c r="S39" s="731"/>
      <c r="T39" s="733"/>
      <c r="U39" s="731"/>
      <c r="V39" s="733"/>
      <c r="W39" s="708"/>
      <c r="X39" s="709"/>
      <c r="Y39" s="709"/>
      <c r="Z39" s="709"/>
      <c r="AA39" s="710"/>
      <c r="AB39" s="709"/>
      <c r="AC39" s="709"/>
      <c r="AD39" s="709"/>
      <c r="AE39" s="711"/>
      <c r="AF39" s="710"/>
      <c r="AG39" s="709"/>
      <c r="AH39" s="712"/>
      <c r="AI39" s="713"/>
      <c r="AJ39" s="714"/>
      <c r="AK39" s="715"/>
    </row>
    <row r="40" spans="1:37" ht="23.25" customHeight="1">
      <c r="A40" s="728"/>
      <c r="B40" s="729"/>
      <c r="C40" s="730"/>
      <c r="D40" s="722"/>
      <c r="E40" s="723"/>
      <c r="F40" s="723"/>
      <c r="G40" s="723"/>
      <c r="H40" s="723"/>
      <c r="I40" s="723"/>
      <c r="J40" s="723"/>
      <c r="K40" s="723"/>
      <c r="L40" s="723"/>
      <c r="M40" s="723"/>
      <c r="N40" s="724"/>
      <c r="O40" s="731"/>
      <c r="P40" s="732"/>
      <c r="Q40" s="732"/>
      <c r="R40" s="733"/>
      <c r="S40" s="731"/>
      <c r="T40" s="733"/>
      <c r="U40" s="731"/>
      <c r="V40" s="733"/>
      <c r="W40" s="708"/>
      <c r="X40" s="709"/>
      <c r="Y40" s="709"/>
      <c r="Z40" s="709"/>
      <c r="AA40" s="710"/>
      <c r="AB40" s="709"/>
      <c r="AC40" s="709"/>
      <c r="AD40" s="709"/>
      <c r="AE40" s="711"/>
      <c r="AF40" s="710"/>
      <c r="AG40" s="709"/>
      <c r="AH40" s="712"/>
      <c r="AI40" s="713"/>
      <c r="AJ40" s="714"/>
      <c r="AK40" s="715"/>
    </row>
    <row r="41" spans="1:37" ht="23.25" customHeight="1">
      <c r="A41" s="728"/>
      <c r="B41" s="729"/>
      <c r="C41" s="730"/>
      <c r="D41" s="722"/>
      <c r="E41" s="723"/>
      <c r="F41" s="723"/>
      <c r="G41" s="723"/>
      <c r="H41" s="723"/>
      <c r="I41" s="723"/>
      <c r="J41" s="723"/>
      <c r="K41" s="723"/>
      <c r="L41" s="723"/>
      <c r="M41" s="723"/>
      <c r="N41" s="724"/>
      <c r="O41" s="731"/>
      <c r="P41" s="732"/>
      <c r="Q41" s="732"/>
      <c r="R41" s="733"/>
      <c r="S41" s="731"/>
      <c r="T41" s="733"/>
      <c r="U41" s="731"/>
      <c r="V41" s="733"/>
      <c r="W41" s="708"/>
      <c r="X41" s="709"/>
      <c r="Y41" s="709"/>
      <c r="Z41" s="709"/>
      <c r="AA41" s="710"/>
      <c r="AB41" s="709"/>
      <c r="AC41" s="709"/>
      <c r="AD41" s="709"/>
      <c r="AE41" s="711"/>
      <c r="AF41" s="710"/>
      <c r="AG41" s="709"/>
      <c r="AH41" s="712"/>
      <c r="AI41" s="713"/>
      <c r="AJ41" s="714"/>
      <c r="AK41" s="715"/>
    </row>
    <row r="42" spans="1:37" ht="23.25" customHeight="1">
      <c r="A42" s="728"/>
      <c r="B42" s="729"/>
      <c r="C42" s="730"/>
      <c r="D42" s="722"/>
      <c r="E42" s="723"/>
      <c r="F42" s="723"/>
      <c r="G42" s="723"/>
      <c r="H42" s="723"/>
      <c r="I42" s="723"/>
      <c r="J42" s="723"/>
      <c r="K42" s="723"/>
      <c r="L42" s="723"/>
      <c r="M42" s="723"/>
      <c r="N42" s="724"/>
      <c r="O42" s="731"/>
      <c r="P42" s="732"/>
      <c r="Q42" s="732"/>
      <c r="R42" s="733"/>
      <c r="S42" s="731"/>
      <c r="T42" s="733"/>
      <c r="U42" s="731"/>
      <c r="V42" s="733"/>
      <c r="W42" s="708"/>
      <c r="X42" s="709"/>
      <c r="Y42" s="709"/>
      <c r="Z42" s="709"/>
      <c r="AA42" s="710"/>
      <c r="AB42" s="709"/>
      <c r="AC42" s="709"/>
      <c r="AD42" s="709"/>
      <c r="AE42" s="711"/>
      <c r="AF42" s="710"/>
      <c r="AG42" s="709"/>
      <c r="AH42" s="712"/>
      <c r="AI42" s="713"/>
      <c r="AJ42" s="714"/>
      <c r="AK42" s="715"/>
    </row>
    <row r="43" spans="1:37" ht="23.25" customHeight="1">
      <c r="A43" s="728"/>
      <c r="B43" s="729"/>
      <c r="C43" s="730"/>
      <c r="D43" s="722"/>
      <c r="E43" s="723"/>
      <c r="F43" s="723"/>
      <c r="G43" s="723"/>
      <c r="H43" s="723"/>
      <c r="I43" s="723"/>
      <c r="J43" s="723"/>
      <c r="K43" s="723"/>
      <c r="L43" s="723"/>
      <c r="M43" s="723"/>
      <c r="N43" s="724"/>
      <c r="O43" s="731"/>
      <c r="P43" s="732"/>
      <c r="Q43" s="732"/>
      <c r="R43" s="733"/>
      <c r="S43" s="731"/>
      <c r="T43" s="733"/>
      <c r="U43" s="731"/>
      <c r="V43" s="733"/>
      <c r="W43" s="708"/>
      <c r="X43" s="709"/>
      <c r="Y43" s="709"/>
      <c r="Z43" s="709"/>
      <c r="AA43" s="710"/>
      <c r="AB43" s="709"/>
      <c r="AC43" s="709"/>
      <c r="AD43" s="709"/>
      <c r="AE43" s="711"/>
      <c r="AF43" s="710"/>
      <c r="AG43" s="709"/>
      <c r="AH43" s="712"/>
      <c r="AI43" s="713"/>
      <c r="AJ43" s="714"/>
      <c r="AK43" s="715"/>
    </row>
    <row r="44" spans="1:37" ht="23.25" customHeight="1">
      <c r="A44" s="728"/>
      <c r="B44" s="729"/>
      <c r="C44" s="730"/>
      <c r="D44" s="722"/>
      <c r="E44" s="723"/>
      <c r="F44" s="723"/>
      <c r="G44" s="723"/>
      <c r="H44" s="723"/>
      <c r="I44" s="723"/>
      <c r="J44" s="723"/>
      <c r="K44" s="723"/>
      <c r="L44" s="723"/>
      <c r="M44" s="723"/>
      <c r="N44" s="724"/>
      <c r="O44" s="731"/>
      <c r="P44" s="732"/>
      <c r="Q44" s="732"/>
      <c r="R44" s="733"/>
      <c r="S44" s="731"/>
      <c r="T44" s="733"/>
      <c r="U44" s="731"/>
      <c r="V44" s="733"/>
      <c r="W44" s="708"/>
      <c r="X44" s="709"/>
      <c r="Y44" s="709"/>
      <c r="Z44" s="709"/>
      <c r="AA44" s="710"/>
      <c r="AB44" s="709"/>
      <c r="AC44" s="709"/>
      <c r="AD44" s="709"/>
      <c r="AE44" s="711"/>
      <c r="AF44" s="710"/>
      <c r="AG44" s="709"/>
      <c r="AH44" s="712"/>
      <c r="AI44" s="713"/>
      <c r="AJ44" s="714"/>
      <c r="AK44" s="715"/>
    </row>
    <row r="45" spans="1:37" ht="23.25" customHeight="1">
      <c r="A45" s="728"/>
      <c r="B45" s="729"/>
      <c r="C45" s="730"/>
      <c r="D45" s="722"/>
      <c r="E45" s="723"/>
      <c r="F45" s="723"/>
      <c r="G45" s="723"/>
      <c r="H45" s="723"/>
      <c r="I45" s="723"/>
      <c r="J45" s="723"/>
      <c r="K45" s="723"/>
      <c r="L45" s="723"/>
      <c r="M45" s="723"/>
      <c r="N45" s="724"/>
      <c r="O45" s="731"/>
      <c r="P45" s="732"/>
      <c r="Q45" s="732"/>
      <c r="R45" s="733"/>
      <c r="S45" s="731"/>
      <c r="T45" s="733"/>
      <c r="U45" s="731"/>
      <c r="V45" s="733"/>
      <c r="W45" s="708"/>
      <c r="X45" s="709"/>
      <c r="Y45" s="709"/>
      <c r="Z45" s="709"/>
      <c r="AA45" s="710"/>
      <c r="AB45" s="709"/>
      <c r="AC45" s="709"/>
      <c r="AD45" s="709"/>
      <c r="AE45" s="711"/>
      <c r="AF45" s="710"/>
      <c r="AG45" s="709"/>
      <c r="AH45" s="712"/>
      <c r="AI45" s="713"/>
      <c r="AJ45" s="714"/>
      <c r="AK45" s="715"/>
    </row>
    <row r="46" spans="1:37" ht="23.25" customHeight="1">
      <c r="A46" s="728"/>
      <c r="B46" s="729"/>
      <c r="C46" s="730"/>
      <c r="D46" s="722"/>
      <c r="E46" s="723"/>
      <c r="F46" s="723"/>
      <c r="G46" s="723"/>
      <c r="H46" s="723"/>
      <c r="I46" s="723"/>
      <c r="J46" s="723"/>
      <c r="K46" s="723"/>
      <c r="L46" s="723"/>
      <c r="M46" s="723"/>
      <c r="N46" s="724"/>
      <c r="O46" s="731"/>
      <c r="P46" s="732"/>
      <c r="Q46" s="732"/>
      <c r="R46" s="733"/>
      <c r="S46" s="731"/>
      <c r="T46" s="733"/>
      <c r="U46" s="731"/>
      <c r="V46" s="733"/>
      <c r="W46" s="708"/>
      <c r="X46" s="709"/>
      <c r="Y46" s="709"/>
      <c r="Z46" s="709"/>
      <c r="AA46" s="710"/>
      <c r="AB46" s="709"/>
      <c r="AC46" s="709"/>
      <c r="AD46" s="709"/>
      <c r="AE46" s="711"/>
      <c r="AF46" s="710"/>
      <c r="AG46" s="709"/>
      <c r="AH46" s="712"/>
      <c r="AI46" s="713"/>
      <c r="AJ46" s="714"/>
      <c r="AK46" s="715"/>
    </row>
    <row r="47" spans="1:37" ht="23.25" customHeight="1">
      <c r="A47" s="728"/>
      <c r="B47" s="729"/>
      <c r="C47" s="730"/>
      <c r="D47" s="722"/>
      <c r="E47" s="723"/>
      <c r="F47" s="723"/>
      <c r="G47" s="723"/>
      <c r="H47" s="723"/>
      <c r="I47" s="723"/>
      <c r="J47" s="723"/>
      <c r="K47" s="723"/>
      <c r="L47" s="723"/>
      <c r="M47" s="723"/>
      <c r="N47" s="724"/>
      <c r="O47" s="731"/>
      <c r="P47" s="732"/>
      <c r="Q47" s="732"/>
      <c r="R47" s="733"/>
      <c r="S47" s="731"/>
      <c r="T47" s="733"/>
      <c r="U47" s="731"/>
      <c r="V47" s="733"/>
      <c r="W47" s="708"/>
      <c r="X47" s="709"/>
      <c r="Y47" s="709"/>
      <c r="Z47" s="709"/>
      <c r="AA47" s="710"/>
      <c r="AB47" s="709"/>
      <c r="AC47" s="709"/>
      <c r="AD47" s="709"/>
      <c r="AE47" s="711"/>
      <c r="AF47" s="710"/>
      <c r="AG47" s="709"/>
      <c r="AH47" s="712"/>
      <c r="AI47" s="713"/>
      <c r="AJ47" s="714"/>
      <c r="AK47" s="715"/>
    </row>
    <row r="48" spans="1:37" ht="23.25" customHeight="1">
      <c r="A48" s="728"/>
      <c r="B48" s="729"/>
      <c r="C48" s="730"/>
      <c r="D48" s="722"/>
      <c r="E48" s="723"/>
      <c r="F48" s="723"/>
      <c r="G48" s="723"/>
      <c r="H48" s="723"/>
      <c r="I48" s="723"/>
      <c r="J48" s="723"/>
      <c r="K48" s="723"/>
      <c r="L48" s="723"/>
      <c r="M48" s="723"/>
      <c r="N48" s="724"/>
      <c r="O48" s="731"/>
      <c r="P48" s="732"/>
      <c r="Q48" s="732"/>
      <c r="R48" s="733"/>
      <c r="S48" s="731"/>
      <c r="T48" s="733"/>
      <c r="U48" s="731"/>
      <c r="V48" s="733"/>
      <c r="W48" s="708"/>
      <c r="X48" s="709"/>
      <c r="Y48" s="709"/>
      <c r="Z48" s="709"/>
      <c r="AA48" s="739"/>
      <c r="AB48" s="709"/>
      <c r="AC48" s="709"/>
      <c r="AD48" s="709"/>
      <c r="AE48" s="711"/>
      <c r="AF48" s="710"/>
      <c r="AG48" s="709"/>
      <c r="AH48" s="712"/>
      <c r="AI48" s="713"/>
      <c r="AJ48" s="714"/>
      <c r="AK48" s="715"/>
    </row>
    <row r="49" spans="1:37" ht="23.25" customHeight="1">
      <c r="A49" s="728"/>
      <c r="B49" s="729"/>
      <c r="C49" s="730"/>
      <c r="D49" s="722"/>
      <c r="E49" s="723"/>
      <c r="F49" s="723"/>
      <c r="G49" s="723"/>
      <c r="H49" s="723"/>
      <c r="I49" s="723"/>
      <c r="J49" s="723"/>
      <c r="K49" s="723"/>
      <c r="L49" s="723"/>
      <c r="M49" s="723"/>
      <c r="N49" s="724"/>
      <c r="O49" s="731"/>
      <c r="P49" s="732"/>
      <c r="Q49" s="732"/>
      <c r="R49" s="733"/>
      <c r="S49" s="731"/>
      <c r="T49" s="733"/>
      <c r="U49" s="731"/>
      <c r="V49" s="733"/>
      <c r="W49" s="708"/>
      <c r="X49" s="709"/>
      <c r="Y49" s="709"/>
      <c r="Z49" s="709"/>
      <c r="AA49" s="710"/>
      <c r="AB49" s="709"/>
      <c r="AC49" s="709"/>
      <c r="AD49" s="709"/>
      <c r="AE49" s="711"/>
      <c r="AF49" s="710"/>
      <c r="AG49" s="709"/>
      <c r="AH49" s="712"/>
      <c r="AI49" s="713"/>
      <c r="AJ49" s="714"/>
      <c r="AK49" s="715"/>
    </row>
    <row r="50" spans="1:37" ht="23.25" customHeight="1" thickBot="1">
      <c r="A50" s="716" t="s">
        <v>55</v>
      </c>
      <c r="B50" s="717"/>
      <c r="C50" s="718"/>
      <c r="D50" s="725"/>
      <c r="E50" s="726"/>
      <c r="F50" s="726"/>
      <c r="G50" s="726"/>
      <c r="H50" s="726"/>
      <c r="I50" s="726"/>
      <c r="J50" s="726"/>
      <c r="K50" s="726"/>
      <c r="L50" s="726"/>
      <c r="M50" s="726"/>
      <c r="N50" s="727"/>
      <c r="O50" s="719"/>
      <c r="P50" s="720"/>
      <c r="Q50" s="720"/>
      <c r="R50" s="721"/>
      <c r="S50" s="719"/>
      <c r="T50" s="721"/>
      <c r="U50" s="719"/>
      <c r="V50" s="721"/>
      <c r="W50" s="734"/>
      <c r="X50" s="735"/>
      <c r="Y50" s="735"/>
      <c r="Z50" s="735"/>
      <c r="AA50" s="736"/>
      <c r="AB50" s="735"/>
      <c r="AC50" s="735"/>
      <c r="AD50" s="735"/>
      <c r="AE50" s="737"/>
      <c r="AF50" s="736">
        <f>SUM(AF35:AH49)</f>
        <v>0</v>
      </c>
      <c r="AG50" s="735"/>
      <c r="AH50" s="738"/>
      <c r="AI50" s="705"/>
      <c r="AJ50" s="706"/>
      <c r="AK50" s="707"/>
    </row>
  </sheetData>
  <sheetProtection formatCells="0"/>
  <mergeCells count="393">
    <mergeCell ref="AG1:AH1"/>
    <mergeCell ref="AI1:AJ1"/>
    <mergeCell ref="A2:I2"/>
    <mergeCell ref="J2:L2"/>
    <mergeCell ref="M2:W2"/>
    <mergeCell ref="AA2:AC2"/>
    <mergeCell ref="AD2:AE2"/>
    <mergeCell ref="AG2:AH2"/>
    <mergeCell ref="AI2:AJ2"/>
    <mergeCell ref="A1:C1"/>
    <mergeCell ref="D1:F1"/>
    <mergeCell ref="G1:I1"/>
    <mergeCell ref="Y1:Y2"/>
    <mergeCell ref="AA1:AC1"/>
    <mergeCell ref="AD1:AE1"/>
    <mergeCell ref="Z3:AA3"/>
    <mergeCell ref="R4:R7"/>
    <mergeCell ref="S4:AA4"/>
    <mergeCell ref="AC4:AD4"/>
    <mergeCell ref="AE4:AK4"/>
    <mergeCell ref="B5:E5"/>
    <mergeCell ref="F5:G5"/>
    <mergeCell ref="H5:M5"/>
    <mergeCell ref="N5:O5"/>
    <mergeCell ref="S5:T5"/>
    <mergeCell ref="S7:T7"/>
    <mergeCell ref="U7:AA7"/>
    <mergeCell ref="AC7:AD7"/>
    <mergeCell ref="AE7:AG7"/>
    <mergeCell ref="AH7:AI7"/>
    <mergeCell ref="AJ7:AK7"/>
    <mergeCell ref="U5:Z5"/>
    <mergeCell ref="AC5:AD5"/>
    <mergeCell ref="P4:Q4"/>
    <mergeCell ref="A3:B3"/>
    <mergeCell ref="A7:D7"/>
    <mergeCell ref="U9:V9"/>
    <mergeCell ref="W9:Z9"/>
    <mergeCell ref="AA9:AE9"/>
    <mergeCell ref="AF9:AH9"/>
    <mergeCell ref="AI9:AK9"/>
    <mergeCell ref="S6:T6"/>
    <mergeCell ref="U6:AA6"/>
    <mergeCell ref="AC6:AD6"/>
    <mergeCell ref="AE6:AK6"/>
    <mergeCell ref="W10:Z10"/>
    <mergeCell ref="AA10:AE10"/>
    <mergeCell ref="AF10:AH10"/>
    <mergeCell ref="AI10:AK10"/>
    <mergeCell ref="A11:C11"/>
    <mergeCell ref="O11:R11"/>
    <mergeCell ref="S11:T11"/>
    <mergeCell ref="U11:V11"/>
    <mergeCell ref="A10:C10"/>
    <mergeCell ref="O10:R10"/>
    <mergeCell ref="S10:T10"/>
    <mergeCell ref="U10:V10"/>
    <mergeCell ref="W11:Z11"/>
    <mergeCell ref="AA11:AE11"/>
    <mergeCell ref="AF11:AH11"/>
    <mergeCell ref="AI11:AK11"/>
    <mergeCell ref="AI12:AK12"/>
    <mergeCell ref="A13:C13"/>
    <mergeCell ref="O13:R13"/>
    <mergeCell ref="S13:T13"/>
    <mergeCell ref="U13:V13"/>
    <mergeCell ref="W13:Z13"/>
    <mergeCell ref="AA13:AE13"/>
    <mergeCell ref="AF13:AH13"/>
    <mergeCell ref="AI13:AK13"/>
    <mergeCell ref="D12:N12"/>
    <mergeCell ref="D13:N13"/>
    <mergeCell ref="A12:C12"/>
    <mergeCell ref="O12:R12"/>
    <mergeCell ref="S12:T12"/>
    <mergeCell ref="U12:V12"/>
    <mergeCell ref="W12:Z12"/>
    <mergeCell ref="AA12:AE12"/>
    <mergeCell ref="AF12:AH12"/>
    <mergeCell ref="AI14:AK14"/>
    <mergeCell ref="A15:C15"/>
    <mergeCell ref="O15:R15"/>
    <mergeCell ref="S15:T15"/>
    <mergeCell ref="U15:V15"/>
    <mergeCell ref="W15:Z15"/>
    <mergeCell ref="AA15:AE15"/>
    <mergeCell ref="AF15:AH15"/>
    <mergeCell ref="AI15:AK15"/>
    <mergeCell ref="D14:N14"/>
    <mergeCell ref="D15:N15"/>
    <mergeCell ref="A14:C14"/>
    <mergeCell ref="O14:R14"/>
    <mergeCell ref="S14:T14"/>
    <mergeCell ref="U14:V14"/>
    <mergeCell ref="W14:Z14"/>
    <mergeCell ref="AA14:AE14"/>
    <mergeCell ref="AF14:AH14"/>
    <mergeCell ref="AI16:AK16"/>
    <mergeCell ref="A17:C17"/>
    <mergeCell ref="O17:R17"/>
    <mergeCell ref="S17:T17"/>
    <mergeCell ref="U17:V17"/>
    <mergeCell ref="W17:Z17"/>
    <mergeCell ref="AA17:AE17"/>
    <mergeCell ref="AF17:AH17"/>
    <mergeCell ref="AI17:AK17"/>
    <mergeCell ref="D16:N16"/>
    <mergeCell ref="D17:N17"/>
    <mergeCell ref="A16:C16"/>
    <mergeCell ref="O16:R16"/>
    <mergeCell ref="S16:T16"/>
    <mergeCell ref="U16:V16"/>
    <mergeCell ref="W16:Z16"/>
    <mergeCell ref="AA16:AE16"/>
    <mergeCell ref="AF16:AH16"/>
    <mergeCell ref="AI18:AK18"/>
    <mergeCell ref="A19:C19"/>
    <mergeCell ref="O19:R19"/>
    <mergeCell ref="S19:T19"/>
    <mergeCell ref="U19:V19"/>
    <mergeCell ref="W19:Z19"/>
    <mergeCell ref="AA19:AE19"/>
    <mergeCell ref="AF19:AH19"/>
    <mergeCell ref="AI19:AK19"/>
    <mergeCell ref="D18:N18"/>
    <mergeCell ref="D19:N19"/>
    <mergeCell ref="A18:C18"/>
    <mergeCell ref="O18:R18"/>
    <mergeCell ref="S18:T18"/>
    <mergeCell ref="U18:V18"/>
    <mergeCell ref="W18:Z18"/>
    <mergeCell ref="AA18:AE18"/>
    <mergeCell ref="AF18:AH18"/>
    <mergeCell ref="AI20:AK20"/>
    <mergeCell ref="A21:C21"/>
    <mergeCell ref="O21:R21"/>
    <mergeCell ref="S21:T21"/>
    <mergeCell ref="U21:V21"/>
    <mergeCell ref="W21:Z21"/>
    <mergeCell ref="AA21:AE21"/>
    <mergeCell ref="AF21:AH21"/>
    <mergeCell ref="AI21:AK21"/>
    <mergeCell ref="D20:N20"/>
    <mergeCell ref="D21:N21"/>
    <mergeCell ref="A20:C20"/>
    <mergeCell ref="O20:R20"/>
    <mergeCell ref="S20:T20"/>
    <mergeCell ref="U20:V20"/>
    <mergeCell ref="W20:Z20"/>
    <mergeCell ref="AA20:AE20"/>
    <mergeCell ref="AF20:AH20"/>
    <mergeCell ref="AI22:AK22"/>
    <mergeCell ref="A23:C23"/>
    <mergeCell ref="O23:R23"/>
    <mergeCell ref="S23:T23"/>
    <mergeCell ref="U23:V23"/>
    <mergeCell ref="W23:Z23"/>
    <mergeCell ref="AA23:AE23"/>
    <mergeCell ref="AF23:AH23"/>
    <mergeCell ref="AI23:AK23"/>
    <mergeCell ref="D22:N22"/>
    <mergeCell ref="D23:N23"/>
    <mergeCell ref="A22:C22"/>
    <mergeCell ref="O22:R22"/>
    <mergeCell ref="S22:T22"/>
    <mergeCell ref="U22:V22"/>
    <mergeCell ref="W22:Z22"/>
    <mergeCell ref="AA22:AE22"/>
    <mergeCell ref="AF22:AH22"/>
    <mergeCell ref="AI24:AK24"/>
    <mergeCell ref="A25:C25"/>
    <mergeCell ref="O25:R25"/>
    <mergeCell ref="S25:T25"/>
    <mergeCell ref="U25:V25"/>
    <mergeCell ref="W25:Z25"/>
    <mergeCell ref="AA25:AE25"/>
    <mergeCell ref="AF25:AH25"/>
    <mergeCell ref="AI25:AK25"/>
    <mergeCell ref="D24:N24"/>
    <mergeCell ref="D25:N25"/>
    <mergeCell ref="A24:C24"/>
    <mergeCell ref="O24:R24"/>
    <mergeCell ref="S24:T24"/>
    <mergeCell ref="U24:V24"/>
    <mergeCell ref="W24:Z24"/>
    <mergeCell ref="AA24:AE24"/>
    <mergeCell ref="AF24:AH24"/>
    <mergeCell ref="Y26:Y27"/>
    <mergeCell ref="AA26:AC26"/>
    <mergeCell ref="AD26:AE26"/>
    <mergeCell ref="AG26:AH26"/>
    <mergeCell ref="AI26:AJ26"/>
    <mergeCell ref="A27:I27"/>
    <mergeCell ref="J27:L27"/>
    <mergeCell ref="M27:W27"/>
    <mergeCell ref="AA27:AC27"/>
    <mergeCell ref="AD27:AE27"/>
    <mergeCell ref="AG27:AH27"/>
    <mergeCell ref="AI27:AJ27"/>
    <mergeCell ref="AC31:AD31"/>
    <mergeCell ref="AE31:AK31"/>
    <mergeCell ref="Z28:AA28"/>
    <mergeCell ref="R29:R32"/>
    <mergeCell ref="S29:AA29"/>
    <mergeCell ref="AC29:AD29"/>
    <mergeCell ref="AE29:AK29"/>
    <mergeCell ref="S30:T30"/>
    <mergeCell ref="S32:T32"/>
    <mergeCell ref="U32:AA32"/>
    <mergeCell ref="AC32:AD32"/>
    <mergeCell ref="AE32:AG32"/>
    <mergeCell ref="AH32:AI32"/>
    <mergeCell ref="AJ32:AK32"/>
    <mergeCell ref="AC30:AD30"/>
    <mergeCell ref="S31:T31"/>
    <mergeCell ref="U31:AA31"/>
    <mergeCell ref="A33:AK33"/>
    <mergeCell ref="O34:R34"/>
    <mergeCell ref="S34:T34"/>
    <mergeCell ref="U34:V34"/>
    <mergeCell ref="W34:Z34"/>
    <mergeCell ref="AA34:AE34"/>
    <mergeCell ref="AF34:AH34"/>
    <mergeCell ref="AI34:AK34"/>
    <mergeCell ref="D34:N34"/>
    <mergeCell ref="W35:Z35"/>
    <mergeCell ref="AA35:AE35"/>
    <mergeCell ref="AF35:AH35"/>
    <mergeCell ref="AI35:AK35"/>
    <mergeCell ref="A36:C36"/>
    <mergeCell ref="O36:R36"/>
    <mergeCell ref="S36:T36"/>
    <mergeCell ref="U36:V36"/>
    <mergeCell ref="A35:C35"/>
    <mergeCell ref="O35:R35"/>
    <mergeCell ref="S35:T35"/>
    <mergeCell ref="U35:V35"/>
    <mergeCell ref="W36:Z36"/>
    <mergeCell ref="AA36:AE36"/>
    <mergeCell ref="AF36:AH36"/>
    <mergeCell ref="AI36:AK36"/>
    <mergeCell ref="D35:N35"/>
    <mergeCell ref="D36:N36"/>
    <mergeCell ref="AI37:AK37"/>
    <mergeCell ref="A38:C38"/>
    <mergeCell ref="O38:R38"/>
    <mergeCell ref="S38:T38"/>
    <mergeCell ref="U38:V38"/>
    <mergeCell ref="W38:Z38"/>
    <mergeCell ref="AA38:AE38"/>
    <mergeCell ref="AF38:AH38"/>
    <mergeCell ref="AI38:AK38"/>
    <mergeCell ref="D37:N37"/>
    <mergeCell ref="D38:N38"/>
    <mergeCell ref="A37:C37"/>
    <mergeCell ref="O37:R37"/>
    <mergeCell ref="S37:T37"/>
    <mergeCell ref="U37:V37"/>
    <mergeCell ref="W37:Z37"/>
    <mergeCell ref="AA37:AE37"/>
    <mergeCell ref="AF37:AH37"/>
    <mergeCell ref="AI39:AK39"/>
    <mergeCell ref="A40:C40"/>
    <mergeCell ref="O40:R40"/>
    <mergeCell ref="S40:T40"/>
    <mergeCell ref="U40:V40"/>
    <mergeCell ref="W40:Z40"/>
    <mergeCell ref="AA40:AE40"/>
    <mergeCell ref="AF40:AH40"/>
    <mergeCell ref="AI40:AK40"/>
    <mergeCell ref="D39:N39"/>
    <mergeCell ref="D40:N40"/>
    <mergeCell ref="A39:C39"/>
    <mergeCell ref="O39:R39"/>
    <mergeCell ref="S39:T39"/>
    <mergeCell ref="U39:V39"/>
    <mergeCell ref="W39:Z39"/>
    <mergeCell ref="AA39:AE39"/>
    <mergeCell ref="AF39:AH39"/>
    <mergeCell ref="AI41:AK41"/>
    <mergeCell ref="A42:C42"/>
    <mergeCell ref="O42:R42"/>
    <mergeCell ref="S42:T42"/>
    <mergeCell ref="U42:V42"/>
    <mergeCell ref="W42:Z42"/>
    <mergeCell ref="AA42:AE42"/>
    <mergeCell ref="AF42:AH42"/>
    <mergeCell ref="AI42:AK42"/>
    <mergeCell ref="D41:N41"/>
    <mergeCell ref="D42:N42"/>
    <mergeCell ref="A41:C41"/>
    <mergeCell ref="O41:R41"/>
    <mergeCell ref="S41:T41"/>
    <mergeCell ref="U41:V41"/>
    <mergeCell ref="W41:Z41"/>
    <mergeCell ref="AA41:AE41"/>
    <mergeCell ref="AF41:AH41"/>
    <mergeCell ref="AI43:AK43"/>
    <mergeCell ref="A44:C44"/>
    <mergeCell ref="O44:R44"/>
    <mergeCell ref="S44:T44"/>
    <mergeCell ref="U44:V44"/>
    <mergeCell ref="W44:Z44"/>
    <mergeCell ref="AA44:AE44"/>
    <mergeCell ref="AF44:AH44"/>
    <mergeCell ref="AI44:AK44"/>
    <mergeCell ref="D43:N43"/>
    <mergeCell ref="D44:N44"/>
    <mergeCell ref="A43:C43"/>
    <mergeCell ref="O43:R43"/>
    <mergeCell ref="S43:T43"/>
    <mergeCell ref="U43:V43"/>
    <mergeCell ref="W43:Z43"/>
    <mergeCell ref="AA43:AE43"/>
    <mergeCell ref="AF43:AH43"/>
    <mergeCell ref="AI45:AK45"/>
    <mergeCell ref="A46:C46"/>
    <mergeCell ref="O46:R46"/>
    <mergeCell ref="S46:T46"/>
    <mergeCell ref="U46:V46"/>
    <mergeCell ref="W46:Z46"/>
    <mergeCell ref="AA46:AE46"/>
    <mergeCell ref="AF46:AH46"/>
    <mergeCell ref="AI46:AK46"/>
    <mergeCell ref="D45:N45"/>
    <mergeCell ref="D46:N46"/>
    <mergeCell ref="A45:C45"/>
    <mergeCell ref="O45:R45"/>
    <mergeCell ref="S45:T45"/>
    <mergeCell ref="U45:V45"/>
    <mergeCell ref="W45:Z45"/>
    <mergeCell ref="AA45:AE45"/>
    <mergeCell ref="AF45:AH45"/>
    <mergeCell ref="U48:V48"/>
    <mergeCell ref="W48:Z48"/>
    <mergeCell ref="AA48:AE48"/>
    <mergeCell ref="AF48:AH48"/>
    <mergeCell ref="AI48:AK48"/>
    <mergeCell ref="D47:N47"/>
    <mergeCell ref="D48:N48"/>
    <mergeCell ref="A47:C47"/>
    <mergeCell ref="O47:R47"/>
    <mergeCell ref="S47:T47"/>
    <mergeCell ref="U47:V47"/>
    <mergeCell ref="W47:Z47"/>
    <mergeCell ref="AA47:AE47"/>
    <mergeCell ref="AF47:AH47"/>
    <mergeCell ref="AI47:AK47"/>
    <mergeCell ref="A48:C48"/>
    <mergeCell ref="O48:R48"/>
    <mergeCell ref="S48:T48"/>
    <mergeCell ref="AI50:AK50"/>
    <mergeCell ref="W49:Z49"/>
    <mergeCell ref="AA49:AE49"/>
    <mergeCell ref="AF49:AH49"/>
    <mergeCell ref="AI49:AK49"/>
    <mergeCell ref="A50:C50"/>
    <mergeCell ref="O50:R50"/>
    <mergeCell ref="S50:T50"/>
    <mergeCell ref="U50:V50"/>
    <mergeCell ref="D49:N49"/>
    <mergeCell ref="D50:N50"/>
    <mergeCell ref="A49:C49"/>
    <mergeCell ref="O49:R49"/>
    <mergeCell ref="S49:T49"/>
    <mergeCell ref="U49:V49"/>
    <mergeCell ref="W50:Z50"/>
    <mergeCell ref="AA50:AE50"/>
    <mergeCell ref="AF50:AH50"/>
    <mergeCell ref="A32:D32"/>
    <mergeCell ref="AE5:AK5"/>
    <mergeCell ref="U30:Z30"/>
    <mergeCell ref="AE30:AK30"/>
    <mergeCell ref="M32:P32"/>
    <mergeCell ref="E32:G32"/>
    <mergeCell ref="H32:K32"/>
    <mergeCell ref="D9:N9"/>
    <mergeCell ref="D10:N10"/>
    <mergeCell ref="D11:N11"/>
    <mergeCell ref="E7:G7"/>
    <mergeCell ref="M7:P7"/>
    <mergeCell ref="H7:K7"/>
    <mergeCell ref="A31:P31"/>
    <mergeCell ref="B30:E30"/>
    <mergeCell ref="F30:G30"/>
    <mergeCell ref="H30:M30"/>
    <mergeCell ref="N30:O30"/>
    <mergeCell ref="A26:C26"/>
    <mergeCell ref="D26:F26"/>
    <mergeCell ref="G26:I26"/>
    <mergeCell ref="A8:AK8"/>
    <mergeCell ref="O9:R9"/>
    <mergeCell ref="S9:T9"/>
  </mergeCells>
  <phoneticPr fontId="3"/>
  <conditionalFormatting sqref="AF50:AH50">
    <cfRule type="cellIs" dxfId="1" priority="4" operator="between">
      <formula>0</formula>
      <formula>0</formula>
    </cfRule>
  </conditionalFormatting>
  <conditionalFormatting sqref="AF25:AH25 H5:M5">
    <cfRule type="cellIs" dxfId="0" priority="2" operator="equal">
      <formula>0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orientation="landscape" horizontalDpi="4294967293" verticalDpi="4294967293" r:id="rId1"/>
  <rowBreaks count="1" manualBreakCount="1">
    <brk id="25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>
    <tabColor theme="0"/>
  </sheetPr>
  <dimension ref="A1:G36"/>
  <sheetViews>
    <sheetView workbookViewId="0">
      <selection sqref="A1:G1"/>
    </sheetView>
  </sheetViews>
  <sheetFormatPr defaultRowHeight="13.2"/>
  <cols>
    <col min="1" max="2" width="3.77734375" customWidth="1"/>
    <col min="3" max="3" width="73.6640625" customWidth="1"/>
    <col min="4" max="4" width="10" customWidth="1"/>
    <col min="5" max="5" width="7.44140625" customWidth="1"/>
    <col min="6" max="7" width="12.44140625" customWidth="1"/>
  </cols>
  <sheetData>
    <row r="1" spans="1:7" ht="21">
      <c r="A1" s="844" t="s">
        <v>50</v>
      </c>
      <c r="B1" s="844"/>
      <c r="C1" s="844"/>
      <c r="D1" s="844"/>
      <c r="E1" s="844"/>
      <c r="F1" s="844"/>
      <c r="G1" s="844"/>
    </row>
    <row r="2" spans="1:7" ht="21.75" customHeight="1">
      <c r="A2" s="2"/>
      <c r="B2" s="2"/>
      <c r="C2" s="2"/>
      <c r="D2" s="2"/>
      <c r="E2" s="2"/>
      <c r="F2" s="2"/>
      <c r="G2" s="2"/>
    </row>
    <row r="3" spans="1:7">
      <c r="A3" s="841" t="s">
        <v>51</v>
      </c>
      <c r="B3" s="841"/>
      <c r="C3" s="1"/>
    </row>
    <row r="4" spans="1:7" ht="10.5" customHeight="1" thickBot="1"/>
    <row r="5" spans="1:7" s="11" customFormat="1" ht="18" customHeight="1">
      <c r="A5" s="842" t="s">
        <v>49</v>
      </c>
      <c r="B5" s="843"/>
      <c r="C5" s="19" t="s">
        <v>52</v>
      </c>
      <c r="D5" s="19" t="s">
        <v>2</v>
      </c>
      <c r="E5" s="19" t="s">
        <v>1</v>
      </c>
      <c r="F5" s="19" t="s">
        <v>53</v>
      </c>
      <c r="G5" s="10" t="s">
        <v>54</v>
      </c>
    </row>
    <row r="6" spans="1:7" ht="18" customHeight="1">
      <c r="A6" s="13"/>
      <c r="B6" s="14"/>
      <c r="C6" s="18"/>
      <c r="D6" s="15"/>
      <c r="E6" s="16"/>
      <c r="F6" s="17"/>
      <c r="G6" s="6" t="str">
        <f t="shared" ref="G6:G27" si="0">IF(D6=0,"",ROUND(D6*F6,))</f>
        <v/>
      </c>
    </row>
    <row r="7" spans="1:7" ht="18" customHeight="1">
      <c r="A7" s="13"/>
      <c r="B7" s="14"/>
      <c r="C7" s="18"/>
      <c r="D7" s="15"/>
      <c r="E7" s="16"/>
      <c r="F7" s="17"/>
      <c r="G7" s="6" t="str">
        <f t="shared" si="0"/>
        <v/>
      </c>
    </row>
    <row r="8" spans="1:7" ht="18" customHeight="1">
      <c r="A8" s="13"/>
      <c r="B8" s="14"/>
      <c r="C8" s="18"/>
      <c r="D8" s="15"/>
      <c r="E8" s="16"/>
      <c r="F8" s="17"/>
      <c r="G8" s="6" t="str">
        <f t="shared" si="0"/>
        <v/>
      </c>
    </row>
    <row r="9" spans="1:7" ht="18" customHeight="1">
      <c r="A9" s="13"/>
      <c r="B9" s="14"/>
      <c r="C9" s="18"/>
      <c r="D9" s="15"/>
      <c r="E9" s="16"/>
      <c r="F9" s="17"/>
      <c r="G9" s="6" t="str">
        <f t="shared" si="0"/>
        <v/>
      </c>
    </row>
    <row r="10" spans="1:7" ht="18" customHeight="1">
      <c r="A10" s="13"/>
      <c r="B10" s="14"/>
      <c r="C10" s="18"/>
      <c r="D10" s="15"/>
      <c r="E10" s="16"/>
      <c r="F10" s="17"/>
      <c r="G10" s="6" t="str">
        <f t="shared" si="0"/>
        <v/>
      </c>
    </row>
    <row r="11" spans="1:7" ht="18" customHeight="1">
      <c r="A11" s="13"/>
      <c r="B11" s="14"/>
      <c r="C11" s="18"/>
      <c r="D11" s="15"/>
      <c r="E11" s="16"/>
      <c r="F11" s="17"/>
      <c r="G11" s="6" t="str">
        <f t="shared" si="0"/>
        <v/>
      </c>
    </row>
    <row r="12" spans="1:7" ht="18" customHeight="1">
      <c r="A12" s="13"/>
      <c r="B12" s="14"/>
      <c r="C12" s="18"/>
      <c r="D12" s="15"/>
      <c r="E12" s="16"/>
      <c r="F12" s="17"/>
      <c r="G12" s="6" t="str">
        <f t="shared" si="0"/>
        <v/>
      </c>
    </row>
    <row r="13" spans="1:7" ht="18" customHeight="1">
      <c r="A13" s="13"/>
      <c r="B13" s="14"/>
      <c r="C13" s="18"/>
      <c r="D13" s="15"/>
      <c r="E13" s="16"/>
      <c r="F13" s="17"/>
      <c r="G13" s="6" t="str">
        <f t="shared" si="0"/>
        <v/>
      </c>
    </row>
    <row r="14" spans="1:7" ht="18" customHeight="1">
      <c r="A14" s="13"/>
      <c r="B14" s="14"/>
      <c r="C14" s="18"/>
      <c r="D14" s="15"/>
      <c r="E14" s="16"/>
      <c r="F14" s="17"/>
      <c r="G14" s="6" t="str">
        <f t="shared" si="0"/>
        <v/>
      </c>
    </row>
    <row r="15" spans="1:7" ht="18" customHeight="1">
      <c r="A15" s="13"/>
      <c r="B15" s="14"/>
      <c r="C15" s="18"/>
      <c r="D15" s="15"/>
      <c r="E15" s="16"/>
      <c r="F15" s="17"/>
      <c r="G15" s="6" t="str">
        <f t="shared" si="0"/>
        <v/>
      </c>
    </row>
    <row r="16" spans="1:7" ht="18" customHeight="1">
      <c r="A16" s="13"/>
      <c r="B16" s="14"/>
      <c r="C16" s="18"/>
      <c r="D16" s="15"/>
      <c r="E16" s="16"/>
      <c r="F16" s="17"/>
      <c r="G16" s="6" t="str">
        <f t="shared" si="0"/>
        <v/>
      </c>
    </row>
    <row r="17" spans="1:7" ht="18" customHeight="1">
      <c r="A17" s="13"/>
      <c r="B17" s="14"/>
      <c r="C17" s="18"/>
      <c r="D17" s="15"/>
      <c r="E17" s="16"/>
      <c r="F17" s="17"/>
      <c r="G17" s="6" t="str">
        <f t="shared" si="0"/>
        <v/>
      </c>
    </row>
    <row r="18" spans="1:7" ht="18" customHeight="1">
      <c r="A18" s="13"/>
      <c r="B18" s="14"/>
      <c r="C18" s="18"/>
      <c r="D18" s="15"/>
      <c r="E18" s="16"/>
      <c r="F18" s="17"/>
      <c r="G18" s="6" t="str">
        <f t="shared" si="0"/>
        <v/>
      </c>
    </row>
    <row r="19" spans="1:7" ht="18" customHeight="1">
      <c r="A19" s="13"/>
      <c r="B19" s="14"/>
      <c r="C19" s="18"/>
      <c r="D19" s="15"/>
      <c r="E19" s="16"/>
      <c r="F19" s="17"/>
      <c r="G19" s="6" t="str">
        <f t="shared" si="0"/>
        <v/>
      </c>
    </row>
    <row r="20" spans="1:7" ht="18" customHeight="1">
      <c r="A20" s="13"/>
      <c r="B20" s="14"/>
      <c r="C20" s="18"/>
      <c r="D20" s="15"/>
      <c r="E20" s="16"/>
      <c r="F20" s="17"/>
      <c r="G20" s="6" t="str">
        <f t="shared" si="0"/>
        <v/>
      </c>
    </row>
    <row r="21" spans="1:7" ht="18" customHeight="1">
      <c r="A21" s="13"/>
      <c r="B21" s="14"/>
      <c r="C21" s="18"/>
      <c r="D21" s="15"/>
      <c r="E21" s="16"/>
      <c r="F21" s="17"/>
      <c r="G21" s="6" t="str">
        <f t="shared" si="0"/>
        <v/>
      </c>
    </row>
    <row r="22" spans="1:7" ht="18" customHeight="1">
      <c r="A22" s="13"/>
      <c r="B22" s="14"/>
      <c r="C22" s="18"/>
      <c r="D22" s="15"/>
      <c r="E22" s="16"/>
      <c r="F22" s="17"/>
      <c r="G22" s="6" t="str">
        <f t="shared" si="0"/>
        <v/>
      </c>
    </row>
    <row r="23" spans="1:7" ht="18" customHeight="1">
      <c r="A23" s="13"/>
      <c r="B23" s="14"/>
      <c r="C23" s="18"/>
      <c r="D23" s="15"/>
      <c r="E23" s="16"/>
      <c r="F23" s="17"/>
      <c r="G23" s="6" t="str">
        <f t="shared" si="0"/>
        <v/>
      </c>
    </row>
    <row r="24" spans="1:7" ht="18" customHeight="1">
      <c r="A24" s="13"/>
      <c r="B24" s="14"/>
      <c r="C24" s="18"/>
      <c r="D24" s="15"/>
      <c r="E24" s="16"/>
      <c r="F24" s="17"/>
      <c r="G24" s="6" t="str">
        <f t="shared" si="0"/>
        <v/>
      </c>
    </row>
    <row r="25" spans="1:7" ht="18" customHeight="1">
      <c r="A25" s="13"/>
      <c r="B25" s="14"/>
      <c r="C25" s="18"/>
      <c r="D25" s="15"/>
      <c r="E25" s="16"/>
      <c r="F25" s="17"/>
      <c r="G25" s="6" t="str">
        <f t="shared" si="0"/>
        <v/>
      </c>
    </row>
    <row r="26" spans="1:7" ht="18" customHeight="1">
      <c r="A26" s="13"/>
      <c r="B26" s="14"/>
      <c r="C26" s="18"/>
      <c r="D26" s="15"/>
      <c r="E26" s="16"/>
      <c r="F26" s="17"/>
      <c r="G26" s="6" t="str">
        <f t="shared" si="0"/>
        <v/>
      </c>
    </row>
    <row r="27" spans="1:7" ht="18" customHeight="1">
      <c r="A27" s="13"/>
      <c r="B27" s="14"/>
      <c r="C27" s="18"/>
      <c r="D27" s="15"/>
      <c r="E27" s="16"/>
      <c r="F27" s="17"/>
      <c r="G27" s="6" t="str">
        <f t="shared" si="0"/>
        <v/>
      </c>
    </row>
    <row r="28" spans="1:7" ht="18" customHeight="1" thickBot="1">
      <c r="A28" s="8"/>
      <c r="B28" s="9"/>
      <c r="C28" s="12" t="s">
        <v>55</v>
      </c>
      <c r="D28" s="4"/>
      <c r="E28" s="3"/>
      <c r="F28" s="5"/>
      <c r="G28" s="7">
        <f>SUM(G6:G27)</f>
        <v>0</v>
      </c>
    </row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</sheetData>
  <mergeCells count="3">
    <mergeCell ref="A3:B3"/>
    <mergeCell ref="A5:B5"/>
    <mergeCell ref="A1:G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印刷雛形</vt:lpstr>
      <vt:lpstr>基本入力</vt:lpstr>
      <vt:lpstr>工事名</vt:lpstr>
      <vt:lpstr>注文書なし請求印刷</vt:lpstr>
      <vt:lpstr>注文書あり請求印刷</vt:lpstr>
      <vt:lpstr>総括請求書</vt:lpstr>
      <vt:lpstr>請求明細</vt:lpstr>
      <vt:lpstr>№</vt:lpstr>
      <vt:lpstr>注文書あり請求印刷!Print_Area</vt:lpstr>
      <vt:lpstr>注文書なし請求印刷!Print_Area</vt:lpstr>
    </vt:vector>
  </TitlesOfParts>
  <Company>ｹｲﾜｰﾙﾄﾞﾆｯｾｲ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ｹｲﾜｰﾙﾄﾞﾆｯｾｲ</dc:creator>
  <cp:lastModifiedBy>石関 涼子</cp:lastModifiedBy>
  <cp:lastPrinted>2019-10-03T07:41:56Z</cp:lastPrinted>
  <dcterms:created xsi:type="dcterms:W3CDTF">2002-01-10T05:58:46Z</dcterms:created>
  <dcterms:modified xsi:type="dcterms:W3CDTF">2019-10-04T00:00:08Z</dcterms:modified>
</cp:coreProperties>
</file>